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580" yWindow="0" windowWidth="24870" windowHeight="9285" tabRatio="710"/>
  </bookViews>
  <sheets>
    <sheet name="説明＆入力" sheetId="32" r:id="rId1"/>
    <sheet name="1枚目" sheetId="13" r:id="rId2"/>
    <sheet name="2枚目" sheetId="38" r:id="rId3"/>
    <sheet name="3枚目" sheetId="39" r:id="rId4"/>
    <sheet name="4枚目" sheetId="40" r:id="rId5"/>
    <sheet name="5枚目" sheetId="41" r:id="rId6"/>
    <sheet name="6枚目" sheetId="45" r:id="rId7"/>
    <sheet name="7枚目" sheetId="44" r:id="rId8"/>
    <sheet name="8枚目" sheetId="43" r:id="rId9"/>
    <sheet name="9枚目" sheetId="42" r:id="rId10"/>
    <sheet name="10枚目" sheetId="46" r:id="rId11"/>
    <sheet name="11枚目" sheetId="47" r:id="rId12"/>
    <sheet name="12枚目" sheetId="48" r:id="rId13"/>
    <sheet name="13枚目" sheetId="49" r:id="rId14"/>
    <sheet name="14枚目" sheetId="50" r:id="rId15"/>
    <sheet name="計算式が入ってない様式" sheetId="30" r:id="rId16"/>
    <sheet name="別紙10-2修理見積書" sheetId="26" state="hidden" r:id="rId17"/>
  </sheets>
  <definedNames>
    <definedName name="_xlnm.Print_Area" localSheetId="10">'10枚目'!$A$1:$Q$58</definedName>
    <definedName name="_xlnm.Print_Area" localSheetId="11">'11枚目'!$A$1:$Q$58</definedName>
    <definedName name="_xlnm.Print_Area" localSheetId="12">'12枚目'!$A$1:$Q$58</definedName>
    <definedName name="_xlnm.Print_Area" localSheetId="13">'13枚目'!$A$1:$Q$58</definedName>
    <definedName name="_xlnm.Print_Area" localSheetId="14">'14枚目'!$A$1:$Q$58</definedName>
    <definedName name="_xlnm.Print_Area" localSheetId="1">'1枚目'!$A$1:$Q$58</definedName>
    <definedName name="_xlnm.Print_Area" localSheetId="2">'2枚目'!$A$1:$Q$58</definedName>
    <definedName name="_xlnm.Print_Area" localSheetId="3">'3枚目'!$A$1:$Q$58</definedName>
    <definedName name="_xlnm.Print_Area" localSheetId="4">'4枚目'!$A$1:$Q$58</definedName>
    <definedName name="_xlnm.Print_Area" localSheetId="5">'5枚目'!$A$1:$Q$58</definedName>
    <definedName name="_xlnm.Print_Area" localSheetId="6">'6枚目'!$A$1:$Q$58</definedName>
    <definedName name="_xlnm.Print_Area" localSheetId="7">'7枚目'!$A$1:$Q$58</definedName>
    <definedName name="_xlnm.Print_Area" localSheetId="8">'8枚目'!$A$1:$Q$58</definedName>
    <definedName name="_xlnm.Print_Area" localSheetId="9">'9枚目'!$A$1:$Q$58</definedName>
  </definedNames>
  <calcPr calcId="152511"/>
</workbook>
</file>

<file path=xl/calcChain.xml><?xml version="1.0" encoding="utf-8"?>
<calcChain xmlns="http://schemas.openxmlformats.org/spreadsheetml/2006/main">
  <c r="A22" i="42" l="1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H22" i="42"/>
  <c r="H23" i="42"/>
  <c r="H24" i="42"/>
  <c r="H25" i="42"/>
  <c r="H26" i="42"/>
  <c r="H27" i="42"/>
  <c r="H28" i="42"/>
  <c r="H29" i="42"/>
  <c r="H30" i="42"/>
  <c r="H31" i="42"/>
  <c r="H32" i="42"/>
  <c r="H33" i="42"/>
  <c r="H34" i="42"/>
  <c r="H35" i="42"/>
  <c r="F55" i="32" l="1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G85" i="32" s="1"/>
  <c r="F86" i="32"/>
  <c r="F87" i="32"/>
  <c r="F88" i="32"/>
  <c r="F89" i="32"/>
  <c r="F90" i="32"/>
  <c r="F91" i="32"/>
  <c r="F92" i="32"/>
  <c r="F93" i="32"/>
  <c r="F94" i="32"/>
  <c r="F95" i="32"/>
  <c r="F96" i="32"/>
  <c r="F97" i="32"/>
  <c r="F98" i="32"/>
  <c r="F99" i="32"/>
  <c r="F100" i="32"/>
  <c r="F101" i="32"/>
  <c r="F102" i="32"/>
  <c r="F103" i="32"/>
  <c r="F104" i="32"/>
  <c r="F105" i="32"/>
  <c r="F106" i="32"/>
  <c r="F107" i="32"/>
  <c r="F108" i="32"/>
  <c r="F109" i="32"/>
  <c r="F110" i="32"/>
  <c r="F111" i="32"/>
  <c r="F112" i="32"/>
  <c r="F113" i="32"/>
  <c r="F114" i="32"/>
  <c r="F115" i="32"/>
  <c r="F116" i="32"/>
  <c r="F117" i="32"/>
  <c r="F118" i="32"/>
  <c r="F119" i="32"/>
  <c r="F120" i="32"/>
  <c r="F121" i="32"/>
  <c r="F122" i="32"/>
  <c r="F123" i="32"/>
  <c r="F124" i="32"/>
  <c r="F125" i="32"/>
  <c r="F126" i="32"/>
  <c r="F127" i="32"/>
  <c r="F128" i="32"/>
  <c r="F129" i="32"/>
  <c r="F130" i="32"/>
  <c r="F131" i="32"/>
  <c r="F132" i="32"/>
  <c r="F133" i="32"/>
  <c r="F134" i="32"/>
  <c r="F135" i="32"/>
  <c r="F136" i="32"/>
  <c r="F137" i="32"/>
  <c r="F138" i="32"/>
  <c r="F139" i="32"/>
  <c r="F140" i="32"/>
  <c r="F141" i="32"/>
  <c r="F142" i="32"/>
  <c r="F143" i="32"/>
  <c r="F144" i="32"/>
  <c r="F145" i="32"/>
  <c r="F146" i="32"/>
  <c r="F147" i="32"/>
  <c r="F148" i="32"/>
  <c r="F149" i="32"/>
  <c r="F150" i="32"/>
  <c r="F151" i="32"/>
  <c r="F152" i="32"/>
  <c r="F153" i="32"/>
  <c r="F154" i="32"/>
  <c r="F155" i="32"/>
  <c r="F156" i="32"/>
  <c r="F157" i="32"/>
  <c r="F158" i="32"/>
  <c r="F159" i="32"/>
  <c r="F160" i="32"/>
  <c r="F161" i="32"/>
  <c r="F162" i="32"/>
  <c r="F163" i="32"/>
  <c r="F164" i="32"/>
  <c r="F165" i="32"/>
  <c r="F166" i="32"/>
  <c r="F167" i="32"/>
  <c r="F168" i="32"/>
  <c r="F169" i="32"/>
  <c r="F170" i="32"/>
  <c r="F171" i="32"/>
  <c r="F172" i="32"/>
  <c r="F173" i="32"/>
  <c r="F174" i="32"/>
  <c r="F175" i="32"/>
  <c r="F176" i="32"/>
  <c r="J22" i="42" s="1"/>
  <c r="F177" i="32"/>
  <c r="J23" i="42" s="1"/>
  <c r="F178" i="32"/>
  <c r="J24" i="42" s="1"/>
  <c r="F179" i="32"/>
  <c r="J25" i="42" s="1"/>
  <c r="F180" i="32"/>
  <c r="J26" i="42" s="1"/>
  <c r="F181" i="32"/>
  <c r="J27" i="42" s="1"/>
  <c r="F182" i="32"/>
  <c r="J28" i="42" s="1"/>
  <c r="F183" i="32"/>
  <c r="J29" i="42" s="1"/>
  <c r="F184" i="32"/>
  <c r="J30" i="42" s="1"/>
  <c r="F185" i="32"/>
  <c r="J31" i="42" s="1"/>
  <c r="F186" i="32"/>
  <c r="J32" i="42" s="1"/>
  <c r="F187" i="32"/>
  <c r="J33" i="42" s="1"/>
  <c r="F188" i="32"/>
  <c r="J34" i="42" s="1"/>
  <c r="F189" i="32"/>
  <c r="J35" i="42" s="1"/>
  <c r="F190" i="32"/>
  <c r="F191" i="32"/>
  <c r="F192" i="32"/>
  <c r="F193" i="32"/>
  <c r="F194" i="32"/>
  <c r="F195" i="32"/>
  <c r="F196" i="32"/>
  <c r="F197" i="32"/>
  <c r="F198" i="32"/>
  <c r="F199" i="32"/>
  <c r="F200" i="32"/>
  <c r="F201" i="32"/>
  <c r="F202" i="32"/>
  <c r="F203" i="32"/>
  <c r="F204" i="32"/>
  <c r="F205" i="32"/>
  <c r="F206" i="32"/>
  <c r="F207" i="32"/>
  <c r="F208" i="32"/>
  <c r="F209" i="32"/>
  <c r="F210" i="32"/>
  <c r="F211" i="32"/>
  <c r="F212" i="32"/>
  <c r="F213" i="32"/>
  <c r="F214" i="32"/>
  <c r="F215" i="32"/>
  <c r="F216" i="32"/>
  <c r="F217" i="32"/>
  <c r="F218" i="32"/>
  <c r="F219" i="32"/>
  <c r="F220" i="32"/>
  <c r="F221" i="32"/>
  <c r="F222" i="32"/>
  <c r="F223" i="32"/>
  <c r="F224" i="32"/>
  <c r="F225" i="32"/>
  <c r="F226" i="32"/>
  <c r="F227" i="32"/>
  <c r="F228" i="32"/>
  <c r="F229" i="32"/>
  <c r="F230" i="32"/>
  <c r="F231" i="32"/>
  <c r="F232" i="32"/>
  <c r="F233" i="32"/>
  <c r="F234" i="32"/>
  <c r="F235" i="32"/>
  <c r="F236" i="32"/>
  <c r="F237" i="32"/>
  <c r="F238" i="32"/>
  <c r="F239" i="32"/>
  <c r="F240" i="32"/>
  <c r="F241" i="32"/>
  <c r="F242" i="32"/>
  <c r="F243" i="32"/>
  <c r="F244" i="32"/>
  <c r="F245" i="32"/>
  <c r="F246" i="32"/>
  <c r="F247" i="32"/>
  <c r="F248" i="32"/>
  <c r="F249" i="32"/>
  <c r="F250" i="32"/>
  <c r="F251" i="32"/>
  <c r="F252" i="32"/>
  <c r="F253" i="32"/>
  <c r="F254" i="32"/>
  <c r="F255" i="32"/>
  <c r="F256" i="32"/>
  <c r="F257" i="32"/>
  <c r="F258" i="32"/>
  <c r="F259" i="32"/>
  <c r="F260" i="32"/>
  <c r="F261" i="32"/>
  <c r="F262" i="32"/>
  <c r="F263" i="32"/>
  <c r="F264" i="32"/>
  <c r="F21" i="39"/>
  <c r="F38" i="32"/>
  <c r="F37" i="32"/>
  <c r="G145" i="32" l="1"/>
  <c r="G70" i="32"/>
  <c r="G205" i="32"/>
  <c r="G100" i="32"/>
  <c r="G175" i="32"/>
  <c r="G130" i="32"/>
  <c r="G115" i="32"/>
  <c r="G160" i="32"/>
  <c r="G190" i="32"/>
  <c r="G235" i="32"/>
  <c r="G250" i="32"/>
  <c r="G220" i="32"/>
  <c r="G55" i="32"/>
  <c r="H38" i="13"/>
  <c r="H37" i="13"/>
  <c r="F37" i="13"/>
  <c r="J37" i="13" s="1"/>
  <c r="F38" i="13"/>
  <c r="J38" i="13" l="1"/>
  <c r="F50" i="32" l="1"/>
  <c r="F49" i="32"/>
  <c r="F48" i="32"/>
  <c r="F46" i="32"/>
  <c r="F45" i="32"/>
  <c r="F44" i="32"/>
  <c r="F40" i="13" l="1"/>
  <c r="M12" i="13" l="1"/>
  <c r="H22" i="50"/>
  <c r="H23" i="50"/>
  <c r="H24" i="50"/>
  <c r="H25" i="50"/>
  <c r="H26" i="50"/>
  <c r="H27" i="50"/>
  <c r="H28" i="50"/>
  <c r="H29" i="50"/>
  <c r="H30" i="50"/>
  <c r="H31" i="50"/>
  <c r="H32" i="50"/>
  <c r="H33" i="50"/>
  <c r="H34" i="50"/>
  <c r="H35" i="50"/>
  <c r="F22" i="50"/>
  <c r="F23" i="50"/>
  <c r="F24" i="50"/>
  <c r="F25" i="50"/>
  <c r="F26" i="50"/>
  <c r="F27" i="50"/>
  <c r="F28" i="50"/>
  <c r="F29" i="50"/>
  <c r="F30" i="50"/>
  <c r="F31" i="50"/>
  <c r="F32" i="50"/>
  <c r="F33" i="50"/>
  <c r="F34" i="50"/>
  <c r="F35" i="50"/>
  <c r="A22" i="50"/>
  <c r="A23" i="50"/>
  <c r="A24" i="50"/>
  <c r="A25" i="50"/>
  <c r="A26" i="50"/>
  <c r="A27" i="50"/>
  <c r="A28" i="50"/>
  <c r="A29" i="50"/>
  <c r="A30" i="50"/>
  <c r="A31" i="50"/>
  <c r="A32" i="50"/>
  <c r="A33" i="50"/>
  <c r="A34" i="50"/>
  <c r="A35" i="50"/>
  <c r="H21" i="50"/>
  <c r="F21" i="50"/>
  <c r="A21" i="50"/>
  <c r="H22" i="49"/>
  <c r="H23" i="49"/>
  <c r="H24" i="49"/>
  <c r="H25" i="49"/>
  <c r="H26" i="49"/>
  <c r="H27" i="49"/>
  <c r="H28" i="49"/>
  <c r="H29" i="49"/>
  <c r="H30" i="49"/>
  <c r="H31" i="49"/>
  <c r="H32" i="49"/>
  <c r="H33" i="49"/>
  <c r="H34" i="49"/>
  <c r="H35" i="49"/>
  <c r="F22" i="49"/>
  <c r="F23" i="49"/>
  <c r="F24" i="49"/>
  <c r="F25" i="49"/>
  <c r="F26" i="49"/>
  <c r="F27" i="49"/>
  <c r="F28" i="49"/>
  <c r="F29" i="49"/>
  <c r="F30" i="49"/>
  <c r="F31" i="49"/>
  <c r="F32" i="49"/>
  <c r="F33" i="49"/>
  <c r="F34" i="49"/>
  <c r="F35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H21" i="49"/>
  <c r="F21" i="49"/>
  <c r="A21" i="49"/>
  <c r="H22" i="48"/>
  <c r="H23" i="48"/>
  <c r="H24" i="48"/>
  <c r="H25" i="48"/>
  <c r="H26" i="48"/>
  <c r="H27" i="48"/>
  <c r="H28" i="48"/>
  <c r="H29" i="48"/>
  <c r="H30" i="48"/>
  <c r="H31" i="48"/>
  <c r="H32" i="48"/>
  <c r="H33" i="48"/>
  <c r="H34" i="48"/>
  <c r="H35" i="48"/>
  <c r="F22" i="48"/>
  <c r="F23" i="48"/>
  <c r="F24" i="48"/>
  <c r="F25" i="48"/>
  <c r="F26" i="48"/>
  <c r="F27" i="48"/>
  <c r="F28" i="48"/>
  <c r="F29" i="48"/>
  <c r="F30" i="48"/>
  <c r="F31" i="48"/>
  <c r="F32" i="48"/>
  <c r="F33" i="48"/>
  <c r="F34" i="48"/>
  <c r="F35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H21" i="48"/>
  <c r="F21" i="48"/>
  <c r="A21" i="48"/>
  <c r="O18" i="50"/>
  <c r="H18" i="50"/>
  <c r="C18" i="50"/>
  <c r="N17" i="50"/>
  <c r="D17" i="50"/>
  <c r="M15" i="50"/>
  <c r="M14" i="50"/>
  <c r="M13" i="50"/>
  <c r="M12" i="50"/>
  <c r="M11" i="50"/>
  <c r="M10" i="50"/>
  <c r="O18" i="49"/>
  <c r="H18" i="49"/>
  <c r="C18" i="49"/>
  <c r="N17" i="49"/>
  <c r="D17" i="49"/>
  <c r="M15" i="49"/>
  <c r="M14" i="49"/>
  <c r="M13" i="49"/>
  <c r="M12" i="49"/>
  <c r="M11" i="49"/>
  <c r="M10" i="49"/>
  <c r="O18" i="48"/>
  <c r="H18" i="48"/>
  <c r="C18" i="48"/>
  <c r="N17" i="48"/>
  <c r="D17" i="48"/>
  <c r="M15" i="48"/>
  <c r="M14" i="48"/>
  <c r="M13" i="48"/>
  <c r="M12" i="48"/>
  <c r="M11" i="48"/>
  <c r="M10" i="48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F22" i="47"/>
  <c r="F23" i="47"/>
  <c r="F24" i="47"/>
  <c r="F25" i="47"/>
  <c r="F26" i="47"/>
  <c r="F27" i="47"/>
  <c r="F28" i="47"/>
  <c r="F29" i="47"/>
  <c r="F30" i="47"/>
  <c r="F31" i="47"/>
  <c r="F32" i="47"/>
  <c r="F33" i="47"/>
  <c r="F34" i="47"/>
  <c r="F35" i="47"/>
  <c r="A22" i="47"/>
  <c r="A23" i="47"/>
  <c r="A24" i="47"/>
  <c r="A25" i="47"/>
  <c r="A26" i="47"/>
  <c r="A27" i="47"/>
  <c r="A28" i="47"/>
  <c r="A29" i="47"/>
  <c r="A30" i="47"/>
  <c r="A31" i="47"/>
  <c r="A32" i="47"/>
  <c r="A33" i="47"/>
  <c r="A34" i="47"/>
  <c r="A35" i="47"/>
  <c r="H21" i="47"/>
  <c r="F21" i="47"/>
  <c r="A21" i="47"/>
  <c r="H22" i="46"/>
  <c r="H23" i="46"/>
  <c r="H24" i="46"/>
  <c r="H25" i="46"/>
  <c r="H26" i="46"/>
  <c r="H27" i="46"/>
  <c r="H28" i="46"/>
  <c r="H29" i="46"/>
  <c r="H30" i="46"/>
  <c r="H31" i="46"/>
  <c r="H32" i="46"/>
  <c r="H33" i="46"/>
  <c r="H34" i="46"/>
  <c r="H35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5" i="46"/>
  <c r="A22" i="46"/>
  <c r="A23" i="46"/>
  <c r="A24" i="46"/>
  <c r="A25" i="46"/>
  <c r="A26" i="46"/>
  <c r="A27" i="46"/>
  <c r="A28" i="46"/>
  <c r="A29" i="46"/>
  <c r="A30" i="46"/>
  <c r="A31" i="46"/>
  <c r="A32" i="46"/>
  <c r="A33" i="46"/>
  <c r="A34" i="46"/>
  <c r="A35" i="46"/>
  <c r="H21" i="46"/>
  <c r="F21" i="46"/>
  <c r="A21" i="46"/>
  <c r="O18" i="47"/>
  <c r="H18" i="47"/>
  <c r="C18" i="47"/>
  <c r="N17" i="47"/>
  <c r="D17" i="47"/>
  <c r="M15" i="47"/>
  <c r="M14" i="47"/>
  <c r="M13" i="47"/>
  <c r="M12" i="47"/>
  <c r="M11" i="47"/>
  <c r="M10" i="47"/>
  <c r="O18" i="46"/>
  <c r="H18" i="46"/>
  <c r="C18" i="46"/>
  <c r="N17" i="46"/>
  <c r="D17" i="46"/>
  <c r="M15" i="46"/>
  <c r="M14" i="46"/>
  <c r="M13" i="46"/>
  <c r="M12" i="46"/>
  <c r="M11" i="46"/>
  <c r="M10" i="46"/>
  <c r="H21" i="42"/>
  <c r="F21" i="42"/>
  <c r="A21" i="42"/>
  <c r="H22" i="43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A22" i="43"/>
  <c r="A23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H21" i="43"/>
  <c r="F21" i="43"/>
  <c r="A21" i="43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F22" i="44"/>
  <c r="F23" i="44"/>
  <c r="F24" i="44"/>
  <c r="F25" i="44"/>
  <c r="F26" i="44"/>
  <c r="F27" i="44"/>
  <c r="F28" i="44"/>
  <c r="F29" i="44"/>
  <c r="F30" i="44"/>
  <c r="F31" i="44"/>
  <c r="F32" i="44"/>
  <c r="F33" i="44"/>
  <c r="F34" i="44"/>
  <c r="F35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H21" i="44"/>
  <c r="F21" i="44"/>
  <c r="A21" i="44"/>
  <c r="H22" i="45"/>
  <c r="H23" i="45"/>
  <c r="H24" i="45"/>
  <c r="H25" i="45"/>
  <c r="H26" i="45"/>
  <c r="H27" i="45"/>
  <c r="H28" i="45"/>
  <c r="H29" i="45"/>
  <c r="H30" i="45"/>
  <c r="H31" i="45"/>
  <c r="H32" i="45"/>
  <c r="H33" i="45"/>
  <c r="H34" i="45"/>
  <c r="H35" i="45"/>
  <c r="F22" i="45"/>
  <c r="F23" i="45"/>
  <c r="F24" i="45"/>
  <c r="F25" i="45"/>
  <c r="F26" i="45"/>
  <c r="F27" i="45"/>
  <c r="F28" i="45"/>
  <c r="F29" i="45"/>
  <c r="F30" i="45"/>
  <c r="F31" i="45"/>
  <c r="F32" i="45"/>
  <c r="F33" i="45"/>
  <c r="F34" i="45"/>
  <c r="F35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H21" i="45"/>
  <c r="F21" i="45"/>
  <c r="A21" i="45"/>
  <c r="O18" i="45"/>
  <c r="H18" i="45"/>
  <c r="C18" i="45"/>
  <c r="N17" i="45"/>
  <c r="D17" i="45"/>
  <c r="M15" i="45"/>
  <c r="M14" i="45"/>
  <c r="M13" i="45"/>
  <c r="M12" i="45"/>
  <c r="M11" i="45"/>
  <c r="M10" i="45"/>
  <c r="O18" i="44"/>
  <c r="H18" i="44"/>
  <c r="C18" i="44"/>
  <c r="N17" i="44"/>
  <c r="D17" i="44"/>
  <c r="M15" i="44"/>
  <c r="M14" i="44"/>
  <c r="M13" i="44"/>
  <c r="M12" i="44"/>
  <c r="M11" i="44"/>
  <c r="M10" i="44"/>
  <c r="O18" i="43"/>
  <c r="H18" i="43"/>
  <c r="C18" i="43"/>
  <c r="N17" i="43"/>
  <c r="D17" i="43"/>
  <c r="M15" i="43"/>
  <c r="M14" i="43"/>
  <c r="M13" i="43"/>
  <c r="M12" i="43"/>
  <c r="M11" i="43"/>
  <c r="M10" i="43"/>
  <c r="O18" i="42"/>
  <c r="H18" i="42"/>
  <c r="C18" i="42"/>
  <c r="N17" i="42"/>
  <c r="D17" i="42"/>
  <c r="M15" i="42"/>
  <c r="M14" i="42"/>
  <c r="M13" i="42"/>
  <c r="M12" i="42"/>
  <c r="M11" i="42"/>
  <c r="M10" i="42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H21" i="41"/>
  <c r="F21" i="41"/>
  <c r="A21" i="41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A22" i="40"/>
  <c r="A23" i="40"/>
  <c r="A24" i="40"/>
  <c r="A25" i="40"/>
  <c r="A26" i="40"/>
  <c r="A27" i="40"/>
  <c r="A28" i="40"/>
  <c r="A29" i="40"/>
  <c r="A30" i="40"/>
  <c r="A31" i="40"/>
  <c r="A32" i="40"/>
  <c r="A33" i="40"/>
  <c r="A34" i="40"/>
  <c r="A35" i="40"/>
  <c r="H21" i="40"/>
  <c r="F21" i="40"/>
  <c r="A21" i="40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A22" i="39"/>
  <c r="A23" i="39"/>
  <c r="A24" i="39"/>
  <c r="A25" i="39"/>
  <c r="A26" i="39"/>
  <c r="A27" i="39"/>
  <c r="A28" i="39"/>
  <c r="A29" i="39"/>
  <c r="A30" i="39"/>
  <c r="A31" i="39"/>
  <c r="A32" i="39"/>
  <c r="A33" i="39"/>
  <c r="A34" i="39"/>
  <c r="A35" i="39"/>
  <c r="H21" i="39"/>
  <c r="A21" i="39"/>
  <c r="O18" i="41"/>
  <c r="H18" i="41"/>
  <c r="C18" i="41"/>
  <c r="N17" i="41"/>
  <c r="D17" i="41"/>
  <c r="M15" i="41"/>
  <c r="M14" i="41"/>
  <c r="M13" i="41"/>
  <c r="M12" i="41"/>
  <c r="M11" i="41"/>
  <c r="M10" i="41"/>
  <c r="O18" i="40"/>
  <c r="H18" i="40"/>
  <c r="C18" i="40"/>
  <c r="N17" i="40"/>
  <c r="D17" i="40"/>
  <c r="M15" i="40"/>
  <c r="M14" i="40"/>
  <c r="M13" i="40"/>
  <c r="M12" i="40"/>
  <c r="M11" i="40"/>
  <c r="M10" i="40"/>
  <c r="O18" i="39"/>
  <c r="H18" i="39"/>
  <c r="C18" i="39"/>
  <c r="N17" i="39"/>
  <c r="D17" i="39"/>
  <c r="M15" i="39"/>
  <c r="M14" i="39"/>
  <c r="M13" i="39"/>
  <c r="M12" i="39"/>
  <c r="M11" i="39"/>
  <c r="M10" i="39"/>
  <c r="M11" i="38" l="1"/>
  <c r="M10" i="38"/>
  <c r="M11" i="13"/>
  <c r="M10" i="13"/>
  <c r="M15" i="38"/>
  <c r="M14" i="38"/>
  <c r="M13" i="38"/>
  <c r="M12" i="38"/>
  <c r="M15" i="13"/>
  <c r="M14" i="13"/>
  <c r="M13" i="13"/>
  <c r="H22" i="38"/>
  <c r="H23" i="38"/>
  <c r="H24" i="38"/>
  <c r="H25" i="38"/>
  <c r="H26" i="38"/>
  <c r="H27" i="38"/>
  <c r="H28" i="38"/>
  <c r="H29" i="38"/>
  <c r="H30" i="38"/>
  <c r="H31" i="38"/>
  <c r="H32" i="38"/>
  <c r="H33" i="38"/>
  <c r="H34" i="38"/>
  <c r="H35" i="38"/>
  <c r="H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21" i="38"/>
  <c r="O18" i="38"/>
  <c r="H18" i="38"/>
  <c r="C18" i="38"/>
  <c r="N17" i="38"/>
  <c r="D17" i="38"/>
  <c r="H45" i="13"/>
  <c r="H46" i="13"/>
  <c r="H44" i="13"/>
  <c r="F45" i="13"/>
  <c r="F46" i="13"/>
  <c r="F44" i="13"/>
  <c r="F41" i="13"/>
  <c r="H41" i="13"/>
  <c r="F42" i="13"/>
  <c r="H42" i="13"/>
  <c r="H40" i="13"/>
  <c r="J45" i="13"/>
  <c r="J41" i="13"/>
  <c r="J42" i="13"/>
  <c r="J44" i="13"/>
  <c r="J46" i="13"/>
  <c r="J40" i="13"/>
  <c r="J25" i="50" l="1"/>
  <c r="J26" i="50"/>
  <c r="J27" i="50"/>
  <c r="J28" i="50"/>
  <c r="J29" i="50"/>
  <c r="J30" i="50"/>
  <c r="J31" i="50"/>
  <c r="J32" i="50"/>
  <c r="J33" i="50"/>
  <c r="J34" i="50"/>
  <c r="J35" i="50"/>
  <c r="F22" i="32" l="1"/>
  <c r="F21" i="32"/>
  <c r="J29" i="13"/>
  <c r="J32" i="13"/>
  <c r="J33" i="13"/>
  <c r="J34" i="13"/>
  <c r="J35" i="13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J34" i="39"/>
  <c r="J35" i="39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21" i="41"/>
  <c r="J21" i="45"/>
  <c r="J22" i="45"/>
  <c r="J23" i="45"/>
  <c r="J24" i="45"/>
  <c r="J25" i="45"/>
  <c r="J26" i="45"/>
  <c r="J27" i="45"/>
  <c r="J28" i="45"/>
  <c r="J29" i="45"/>
  <c r="J30" i="45"/>
  <c r="J31" i="45"/>
  <c r="J32" i="45"/>
  <c r="J33" i="45"/>
  <c r="J34" i="45"/>
  <c r="J35" i="45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21" i="43"/>
  <c r="J22" i="43"/>
  <c r="J23" i="43"/>
  <c r="J24" i="43"/>
  <c r="J25" i="43"/>
  <c r="J26" i="43"/>
  <c r="J27" i="43"/>
  <c r="J28" i="43"/>
  <c r="J29" i="43"/>
  <c r="J30" i="43"/>
  <c r="J31" i="43"/>
  <c r="J32" i="43"/>
  <c r="J33" i="43"/>
  <c r="J34" i="43"/>
  <c r="J35" i="43"/>
  <c r="J21" i="42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J34" i="47"/>
  <c r="J35" i="47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21" i="50"/>
  <c r="J22" i="50"/>
  <c r="J23" i="50"/>
  <c r="J24" i="50"/>
  <c r="O18" i="13"/>
  <c r="H18" i="13"/>
  <c r="C18" i="13"/>
  <c r="N17" i="13"/>
  <c r="D17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21" i="13"/>
  <c r="J36" i="30"/>
  <c r="J36" i="39" l="1"/>
  <c r="J36" i="48"/>
  <c r="J48" i="48" s="1"/>
  <c r="J36" i="49"/>
  <c r="J48" i="49" s="1"/>
  <c r="J36" i="45"/>
  <c r="J48" i="45" s="1"/>
  <c r="J35" i="41"/>
  <c r="J36" i="43"/>
  <c r="J48" i="43" s="1"/>
  <c r="J34" i="41"/>
  <c r="J33" i="41"/>
  <c r="J36" i="46"/>
  <c r="J48" i="46" s="1"/>
  <c r="J32" i="41"/>
  <c r="J31" i="41"/>
  <c r="J30" i="41"/>
  <c r="J29" i="41"/>
  <c r="J36" i="44"/>
  <c r="J48" i="44" s="1"/>
  <c r="J36" i="50"/>
  <c r="J48" i="50" s="1"/>
  <c r="J28" i="41"/>
  <c r="J27" i="41"/>
  <c r="J36" i="47"/>
  <c r="J48" i="47" s="1"/>
  <c r="J26" i="41"/>
  <c r="J25" i="41"/>
  <c r="J24" i="41"/>
  <c r="J23" i="41"/>
  <c r="J22" i="41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35" i="38"/>
  <c r="J21" i="13"/>
  <c r="D53" i="32"/>
  <c r="J22" i="13"/>
  <c r="J31" i="13"/>
  <c r="J30" i="13"/>
  <c r="J28" i="13"/>
  <c r="J27" i="13"/>
  <c r="J26" i="13"/>
  <c r="J25" i="13"/>
  <c r="J24" i="13"/>
  <c r="J23" i="13"/>
  <c r="J36" i="42" l="1"/>
  <c r="J48" i="42" s="1"/>
  <c r="J36" i="38"/>
  <c r="J48" i="38" s="1"/>
  <c r="J36" i="40"/>
  <c r="J48" i="40" s="1"/>
  <c r="J48" i="39"/>
  <c r="J36" i="41"/>
  <c r="J48" i="41" s="1"/>
  <c r="J36" i="13"/>
  <c r="J48" i="13" s="1"/>
</calcChain>
</file>

<file path=xl/sharedStrings.xml><?xml version="1.0" encoding="utf-8"?>
<sst xmlns="http://schemas.openxmlformats.org/spreadsheetml/2006/main" count="927" uniqueCount="158">
  <si>
    <t>農機具損害共済修理済証明書</t>
    <rPh sb="0" eb="3">
      <t>ノウキグ</t>
    </rPh>
    <rPh sb="3" eb="5">
      <t>ソンガイ</t>
    </rPh>
    <rPh sb="5" eb="7">
      <t>キョウサイ</t>
    </rPh>
    <rPh sb="7" eb="9">
      <t>シュウリ</t>
    </rPh>
    <rPh sb="9" eb="10">
      <t>ズ</t>
    </rPh>
    <rPh sb="10" eb="13">
      <t>ショウメイショ</t>
    </rPh>
    <phoneticPr fontId="2"/>
  </si>
  <si>
    <t>農機具損害共済修理見積書</t>
    <rPh sb="0" eb="3">
      <t>ノウキグ</t>
    </rPh>
    <rPh sb="3" eb="5">
      <t>ソンガイ</t>
    </rPh>
    <rPh sb="5" eb="7">
      <t>キョウサイ</t>
    </rPh>
    <rPh sb="7" eb="9">
      <t>シュウリ</t>
    </rPh>
    <rPh sb="9" eb="12">
      <t>ミツモリショ</t>
    </rPh>
    <phoneticPr fontId="2"/>
  </si>
  <si>
    <t>※太枠のみご記入をお願いします。</t>
    <rPh sb="1" eb="3">
      <t>フトワク</t>
    </rPh>
    <rPh sb="5" eb="8">
      <t>ゴキニュウ</t>
    </rPh>
    <rPh sb="9" eb="11">
      <t>オネガ</t>
    </rPh>
    <phoneticPr fontId="2"/>
  </si>
  <si>
    <t>加入者住所</t>
    <rPh sb="0" eb="3">
      <t>カニュウシャ</t>
    </rPh>
    <rPh sb="3" eb="5">
      <t>ジュウショ</t>
    </rPh>
    <phoneticPr fontId="2"/>
  </si>
  <si>
    <t>加入者氏名</t>
    <rPh sb="0" eb="3">
      <t>カニュウシャ</t>
    </rPh>
    <rPh sb="3" eb="5">
      <t>シメイ</t>
    </rPh>
    <phoneticPr fontId="2"/>
  </si>
  <si>
    <t>機種名</t>
    <rPh sb="0" eb="2">
      <t>キシュ</t>
    </rPh>
    <rPh sb="2" eb="3">
      <t>メイ</t>
    </rPh>
    <phoneticPr fontId="2"/>
  </si>
  <si>
    <t>銘柄・型式</t>
    <rPh sb="0" eb="2">
      <t>メイガラ</t>
    </rPh>
    <rPh sb="3" eb="5">
      <t>カタシキ</t>
    </rPh>
    <phoneticPr fontId="2"/>
  </si>
  <si>
    <t>登録番号</t>
    <rPh sb="0" eb="2">
      <t>トウロク</t>
    </rPh>
    <rPh sb="2" eb="4">
      <t>バンゴウ</t>
    </rPh>
    <phoneticPr fontId="2"/>
  </si>
  <si>
    <t>㊞</t>
    <phoneticPr fontId="2"/>
  </si>
  <si>
    <t>下記の通り証明します。</t>
    <rPh sb="0" eb="2">
      <t>カキ</t>
    </rPh>
    <rPh sb="3" eb="4">
      <t>トオ</t>
    </rPh>
    <rPh sb="5" eb="7">
      <t>ショウメイ</t>
    </rPh>
    <phoneticPr fontId="2"/>
  </si>
  <si>
    <t>修理見積担当者</t>
    <rPh sb="0" eb="2">
      <t>シュウリ</t>
    </rPh>
    <rPh sb="2" eb="4">
      <t>ミツモリ</t>
    </rPh>
    <rPh sb="4" eb="7">
      <t>タントウシャ</t>
    </rPh>
    <phoneticPr fontId="2"/>
  </si>
  <si>
    <t>単価</t>
    <rPh sb="0" eb="2">
      <t>タンカ</t>
    </rPh>
    <phoneticPr fontId="2"/>
  </si>
  <si>
    <t>回数</t>
    <rPh sb="0" eb="2">
      <t>カイスウ</t>
    </rPh>
    <phoneticPr fontId="2"/>
  </si>
  <si>
    <t>片道・往復</t>
    <rPh sb="0" eb="2">
      <t>カタミチ</t>
    </rPh>
    <rPh sb="3" eb="5">
      <t>オウフク</t>
    </rPh>
    <phoneticPr fontId="2"/>
  </si>
  <si>
    <t>・</t>
    <phoneticPr fontId="2"/>
  </si>
  <si>
    <t>修理見積書会社等名</t>
    <rPh sb="0" eb="2">
      <t>シュウリ</t>
    </rPh>
    <rPh sb="2" eb="5">
      <t>ミツモリショ</t>
    </rPh>
    <rPh sb="5" eb="7">
      <t>カイシャ</t>
    </rPh>
    <rPh sb="7" eb="8">
      <t>トウ</t>
    </rPh>
    <rPh sb="8" eb="9">
      <t>メイ</t>
    </rPh>
    <phoneticPr fontId="2"/>
  </si>
  <si>
    <t>使用部品名</t>
    <rPh sb="0" eb="2">
      <t>シヨウ</t>
    </rPh>
    <rPh sb="2" eb="4">
      <t>ブヒン</t>
    </rPh>
    <rPh sb="4" eb="5">
      <t>メイ</t>
    </rPh>
    <phoneticPr fontId="2"/>
  </si>
  <si>
    <t>単価（円）</t>
    <rPh sb="0" eb="2">
      <t>タンカ</t>
    </rPh>
    <rPh sb="3" eb="4">
      <t>エン</t>
    </rPh>
    <phoneticPr fontId="2"/>
  </si>
  <si>
    <t>修理完了年月日</t>
    <rPh sb="0" eb="2">
      <t>シュウリ</t>
    </rPh>
    <rPh sb="2" eb="4">
      <t>カンリョウ</t>
    </rPh>
    <rPh sb="4" eb="5">
      <t>ネン</t>
    </rPh>
    <rPh sb="5" eb="7">
      <t>ツキヒ</t>
    </rPh>
    <phoneticPr fontId="2"/>
  </si>
  <si>
    <t>提出年月日</t>
    <rPh sb="0" eb="2">
      <t>テイシュツ</t>
    </rPh>
    <rPh sb="2" eb="3">
      <t>ネン</t>
    </rPh>
    <rPh sb="3" eb="5">
      <t>ツキヒ</t>
    </rPh>
    <phoneticPr fontId="2"/>
  </si>
  <si>
    <t>修理会社等名</t>
    <rPh sb="0" eb="2">
      <t>シュウリ</t>
    </rPh>
    <rPh sb="2" eb="4">
      <t>カイシャ</t>
    </rPh>
    <rPh sb="4" eb="5">
      <t>トウ</t>
    </rPh>
    <rPh sb="5" eb="6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</si>
  <si>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</si>
  <si>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修理担当者</t>
    <rPh sb="0" eb="2">
      <t>シュウリ</t>
    </rPh>
    <rPh sb="2" eb="5">
      <t>タントウシャ</t>
    </rPh>
    <phoneticPr fontId="2"/>
  </si>
  <si>
    <t>㊞</t>
  </si>
  <si>
    <t>【 別紙１０－１ 】</t>
    <rPh sb="2" eb="4">
      <t>ベッシ</t>
    </rPh>
    <phoneticPr fontId="2"/>
  </si>
  <si>
    <t>【 別紙１０－２ 】</t>
    <rPh sb="2" eb="4">
      <t>ベッシ</t>
    </rPh>
    <phoneticPr fontId="2"/>
  </si>
  <si>
    <t>円</t>
    <rPh sb="0" eb="1">
      <t>エン</t>
    </rPh>
    <phoneticPr fontId="2"/>
  </si>
  <si>
    <t>金額（消費税含：円）</t>
    <rPh sb="0" eb="2">
      <t>キンガク</t>
    </rPh>
    <rPh sb="3" eb="6">
      <t>ショウヒゼイ</t>
    </rPh>
    <rPh sb="6" eb="7">
      <t>フク</t>
    </rPh>
    <rPh sb="8" eb="9">
      <t>エン</t>
    </rPh>
    <phoneticPr fontId="2"/>
  </si>
  <si>
    <t>その他</t>
    <rPh sb="2" eb="3">
      <t>タ</t>
    </rPh>
    <phoneticPr fontId="2"/>
  </si>
  <si>
    <t>取替等</t>
    <rPh sb="0" eb="2">
      <t>トリカエ</t>
    </rPh>
    <rPh sb="2" eb="3">
      <t>トウ</t>
    </rPh>
    <phoneticPr fontId="2"/>
  </si>
  <si>
    <t>部   品</t>
    <rPh sb="0" eb="1">
      <t>ブ</t>
    </rPh>
    <rPh sb="4" eb="5">
      <t>シナ</t>
    </rPh>
    <phoneticPr fontId="2"/>
  </si>
  <si>
    <t>工   賃</t>
    <rPh sb="0" eb="1">
      <t>コウ</t>
    </rPh>
    <rPh sb="4" eb="5">
      <t>チン</t>
    </rPh>
    <phoneticPr fontId="2"/>
  </si>
  <si>
    <t>出張料</t>
    <rPh sb="0" eb="2">
      <t>シュッチョウ</t>
    </rPh>
    <rPh sb="2" eb="3">
      <t>リョウ</t>
    </rPh>
    <phoneticPr fontId="2"/>
  </si>
  <si>
    <t>運搬料</t>
    <rPh sb="0" eb="2">
      <t>ウンパン</t>
    </rPh>
    <rPh sb="2" eb="3">
      <t>リョウ</t>
    </rPh>
    <phoneticPr fontId="2"/>
  </si>
  <si>
    <t>Ｈ</t>
    <phoneticPr fontId="2"/>
  </si>
  <si>
    <t>回</t>
    <rPh sb="0" eb="1">
      <t>カイ</t>
    </rPh>
    <phoneticPr fontId="2"/>
  </si>
  <si>
    <t>合         計</t>
    <rPh sb="0" eb="1">
      <t>ゴウ</t>
    </rPh>
    <rPh sb="10" eb="11">
      <t>ケイ</t>
    </rPh>
    <phoneticPr fontId="2"/>
  </si>
  <si>
    <t>1、金額は消費税込みの金額でご記入して下さい。</t>
    <rPh sb="2" eb="4">
      <t>キンガク</t>
    </rPh>
    <rPh sb="5" eb="7">
      <t>ショウヒ</t>
    </rPh>
    <rPh sb="7" eb="9">
      <t>ゼイコ</t>
    </rPh>
    <rPh sb="11" eb="13">
      <t>キンガク</t>
    </rPh>
    <rPh sb="15" eb="17">
      <t>キニュウ</t>
    </rPh>
    <rPh sb="19" eb="20">
      <t>クダ</t>
    </rPh>
    <phoneticPr fontId="2"/>
  </si>
  <si>
    <t>2、パーツリスト（部品コード等が記載されている物）をご添付して下さい。</t>
    <rPh sb="9" eb="11">
      <t>ブヒン</t>
    </rPh>
    <rPh sb="14" eb="15">
      <t>トウ</t>
    </rPh>
    <rPh sb="16" eb="18">
      <t>キサイ</t>
    </rPh>
    <rPh sb="23" eb="24">
      <t>モノ</t>
    </rPh>
    <rPh sb="27" eb="29">
      <t>テンプ</t>
    </rPh>
    <rPh sb="31" eb="32">
      <t>クダ</t>
    </rPh>
    <phoneticPr fontId="2"/>
  </si>
  <si>
    <t>3、別途部品の送料がかかる場合は別紙明細（伝票等）をご添付して下さい。</t>
    <rPh sb="2" eb="4">
      <t>ベット</t>
    </rPh>
    <rPh sb="4" eb="6">
      <t>ブヒン</t>
    </rPh>
    <rPh sb="7" eb="9">
      <t>ソウリョウ</t>
    </rPh>
    <rPh sb="13" eb="15">
      <t>バアイ</t>
    </rPh>
    <rPh sb="16" eb="18">
      <t>ベッシ</t>
    </rPh>
    <rPh sb="18" eb="20">
      <t>メイサイ</t>
    </rPh>
    <rPh sb="21" eb="23">
      <t>デンピョウ</t>
    </rPh>
    <rPh sb="23" eb="24">
      <t>トウ</t>
    </rPh>
    <rPh sb="27" eb="29">
      <t>テンプ</t>
    </rPh>
    <rPh sb="31" eb="32">
      <t>クダ</t>
    </rPh>
    <phoneticPr fontId="2"/>
  </si>
  <si>
    <t>NOSAI決定損害額</t>
    <rPh sb="5" eb="7">
      <t>ケッテイ</t>
    </rPh>
    <rPh sb="7" eb="9">
      <t>ソンガイ</t>
    </rPh>
    <rPh sb="9" eb="10">
      <t>ガク</t>
    </rPh>
    <phoneticPr fontId="2"/>
  </si>
  <si>
    <t>（注意） 記入しないで下さい。</t>
    <rPh sb="1" eb="3">
      <t>チュウイ</t>
    </rPh>
    <rPh sb="5" eb="7">
      <t>キニュウ</t>
    </rPh>
    <rPh sb="11" eb="12">
      <t>クダ</t>
    </rPh>
    <phoneticPr fontId="2"/>
  </si>
  <si>
    <t>円</t>
    <rPh sb="0" eb="1">
      <t>エン</t>
    </rPh>
    <phoneticPr fontId="2"/>
  </si>
  <si>
    <t>下記の通り修理したことを証明します。</t>
    <rPh sb="0" eb="2">
      <t>カキ</t>
    </rPh>
    <rPh sb="3" eb="4">
      <t>トオ</t>
    </rPh>
    <rPh sb="5" eb="7">
      <t>シュウリ</t>
    </rPh>
    <rPh sb="12" eb="14">
      <t>ショウメイ</t>
    </rPh>
    <phoneticPr fontId="2"/>
  </si>
  <si>
    <t>熊本県農業共済組合長　殿</t>
    <rPh sb="0" eb="3">
      <t>クマモトケン</t>
    </rPh>
    <rPh sb="3" eb="5">
      <t>ノウギョウ</t>
    </rPh>
    <rPh sb="5" eb="7">
      <t>キョウサイ</t>
    </rPh>
    <rPh sb="7" eb="10">
      <t>クミアイチョウ</t>
    </rPh>
    <rPh sb="11" eb="12">
      <t>ドノ</t>
    </rPh>
    <phoneticPr fontId="2"/>
  </si>
  <si>
    <t>上記部品等のうち支払対象外
の部品名およびその合計額</t>
    <rPh sb="0" eb="2">
      <t>ジョウキ</t>
    </rPh>
    <rPh sb="2" eb="4">
      <t>ブヒン</t>
    </rPh>
    <rPh sb="4" eb="5">
      <t>トウ</t>
    </rPh>
    <rPh sb="8" eb="10">
      <t>シハライ</t>
    </rPh>
    <rPh sb="10" eb="13">
      <t>タイショウガイ</t>
    </rPh>
    <rPh sb="15" eb="17">
      <t>ブヒン</t>
    </rPh>
    <rPh sb="17" eb="18">
      <t>メイ</t>
    </rPh>
    <rPh sb="23" eb="25">
      <t>ゴウケイ</t>
    </rPh>
    <rPh sb="25" eb="26">
      <t>ガク</t>
    </rPh>
    <phoneticPr fontId="2"/>
  </si>
  <si>
    <t>㊞</t>
    <phoneticPr fontId="2"/>
  </si>
  <si>
    <t>部品計</t>
    <rPh sb="0" eb="2">
      <t>ブヒン</t>
    </rPh>
    <rPh sb="2" eb="3">
      <t>ケイ</t>
    </rPh>
    <phoneticPr fontId="2"/>
  </si>
  <si>
    <t>所要時間</t>
    <rPh sb="0" eb="2">
      <t>ショヨウ</t>
    </rPh>
    <rPh sb="2" eb="4">
      <t>ジカン</t>
    </rPh>
    <phoneticPr fontId="2"/>
  </si>
  <si>
    <t>時間単価</t>
    <rPh sb="0" eb="2">
      <t>ジカン</t>
    </rPh>
    <rPh sb="2" eb="4">
      <t>タンカ</t>
    </rPh>
    <phoneticPr fontId="2"/>
  </si>
  <si>
    <r>
      <t>送料</t>
    </r>
    <r>
      <rPr>
        <sz val="8"/>
        <rFont val="ＭＳ 明朝"/>
        <family val="1"/>
        <charset val="128"/>
      </rPr>
      <t>（別途かかる場合）</t>
    </r>
    <rPh sb="0" eb="2">
      <t>ソウリョウ</t>
    </rPh>
    <rPh sb="3" eb="5">
      <t>ベット</t>
    </rPh>
    <rPh sb="8" eb="10">
      <t>バアイ</t>
    </rPh>
    <phoneticPr fontId="2"/>
  </si>
  <si>
    <t>住 　　 所</t>
    <rPh sb="0" eb="1">
      <t>ジュウ</t>
    </rPh>
    <rPh sb="5" eb="6">
      <t>ショ</t>
    </rPh>
    <phoneticPr fontId="2"/>
  </si>
  <si>
    <t xml:space="preserve"> ※太枠のみご記入をお願いします。</t>
    <rPh sb="2" eb="4">
      <t>フトワク</t>
    </rPh>
    <rPh sb="6" eb="9">
      <t>ゴキニュウ</t>
    </rPh>
    <rPh sb="10" eb="12">
      <t>オネガ</t>
    </rPh>
    <phoneticPr fontId="2"/>
  </si>
  <si>
    <t>数量</t>
    <rPh sb="0" eb="2">
      <t>スウリョウ</t>
    </rPh>
    <phoneticPr fontId="2"/>
  </si>
  <si>
    <t>摘要</t>
    <rPh sb="0" eb="2">
      <t>テキヨウ</t>
    </rPh>
    <phoneticPr fontId="2"/>
  </si>
  <si>
    <r>
      <rPr>
        <sz val="10"/>
        <rFont val="ＭＳ 明朝"/>
        <family val="1"/>
        <charset val="128"/>
      </rPr>
      <t>・部品・送料・処分料・工賃（取替・板金・塗装）・出張料</t>
    </r>
    <r>
      <rPr>
        <sz val="11"/>
        <rFont val="ＭＳ 明朝"/>
        <family val="1"/>
        <charset val="128"/>
      </rPr>
      <t xml:space="preserve"> </t>
    </r>
    <rPh sb="1" eb="3">
      <t>ブヒン</t>
    </rPh>
    <rPh sb="4" eb="6">
      <t>ソウリョウ</t>
    </rPh>
    <rPh sb="7" eb="9">
      <t>ショブン</t>
    </rPh>
    <rPh sb="9" eb="10">
      <t>リョウ</t>
    </rPh>
    <rPh sb="11" eb="13">
      <t>コウチン</t>
    </rPh>
    <rPh sb="14" eb="16">
      <t>トリカエ</t>
    </rPh>
    <rPh sb="17" eb="19">
      <t>バンキン</t>
    </rPh>
    <rPh sb="20" eb="22">
      <t>トソウ</t>
    </rPh>
    <rPh sb="24" eb="26">
      <t>シュッチョウ</t>
    </rPh>
    <rPh sb="26" eb="27">
      <t>リョウ</t>
    </rPh>
    <phoneticPr fontId="2"/>
  </si>
  <si>
    <r>
      <rPr>
        <sz val="10"/>
        <rFont val="ＭＳ 明朝"/>
        <family val="1"/>
        <charset val="128"/>
      </rPr>
      <t>・運搬料・消費税</t>
    </r>
    <r>
      <rPr>
        <sz val="11"/>
        <rFont val="ＭＳ 明朝"/>
        <family val="1"/>
        <charset val="128"/>
      </rPr>
      <t xml:space="preserve">              金額              円 </t>
    </r>
    <rPh sb="1" eb="3">
      <t>ウンパン</t>
    </rPh>
    <rPh sb="3" eb="4">
      <t>リョウ</t>
    </rPh>
    <rPh sb="5" eb="8">
      <t>ショウヒゼイ</t>
    </rPh>
    <rPh sb="22" eb="24">
      <t>キンガク</t>
    </rPh>
    <rPh sb="38" eb="39">
      <t>エン</t>
    </rPh>
    <phoneticPr fontId="2"/>
  </si>
  <si>
    <t xml:space="preserve"> 注意事項</t>
    <rPh sb="1" eb="3">
      <t>チュウイ</t>
    </rPh>
    <rPh sb="3" eb="5">
      <t>ジコウ</t>
    </rPh>
    <phoneticPr fontId="2"/>
  </si>
  <si>
    <t>(A)+(B)+(C)+(D)+(E)+(F)+(G)+(H)+(I）</t>
    <phoneticPr fontId="2"/>
  </si>
  <si>
    <t>板  金</t>
    <rPh sb="0" eb="1">
      <t>イタ</t>
    </rPh>
    <rPh sb="3" eb="4">
      <t>キン</t>
    </rPh>
    <phoneticPr fontId="2"/>
  </si>
  <si>
    <t>塗  装</t>
    <rPh sb="0" eb="1">
      <t>ヌリ</t>
    </rPh>
    <rPh sb="3" eb="4">
      <t>ソウ</t>
    </rPh>
    <phoneticPr fontId="2"/>
  </si>
  <si>
    <t>令和    年     月     日</t>
    <rPh sb="0" eb="1">
      <t>レイ</t>
    </rPh>
    <rPh sb="1" eb="2">
      <t>ワ</t>
    </rPh>
    <rPh sb="6" eb="7">
      <t>ネン</t>
    </rPh>
    <rPh sb="12" eb="13">
      <t>ツキ</t>
    </rPh>
    <rPh sb="18" eb="19">
      <t>ヒ</t>
    </rPh>
    <phoneticPr fontId="2"/>
  </si>
  <si>
    <t>住　 　 所</t>
    <rPh sb="0" eb="1">
      <t>ジュウ</t>
    </rPh>
    <rPh sb="5" eb="6">
      <t>ショ</t>
    </rPh>
    <phoneticPr fontId="2"/>
  </si>
  <si>
    <t>令和    年    月    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2"/>
  </si>
  <si>
    <t>　注意事項</t>
    <rPh sb="1" eb="3">
      <t>チュウイ</t>
    </rPh>
    <rPh sb="3" eb="5">
      <t>ジコウ</t>
    </rPh>
    <phoneticPr fontId="2"/>
  </si>
  <si>
    <t xml:space="preserve">・部品・送料・処分料・工賃（取替・板金・塗装）・出張料 </t>
    <rPh sb="1" eb="3">
      <t>ブヒン</t>
    </rPh>
    <rPh sb="4" eb="6">
      <t>ソウリョウ</t>
    </rPh>
    <rPh sb="7" eb="9">
      <t>ショブン</t>
    </rPh>
    <rPh sb="9" eb="10">
      <t>リョウ</t>
    </rPh>
    <rPh sb="11" eb="13">
      <t>コウチン</t>
    </rPh>
    <rPh sb="14" eb="16">
      <t>トリカエ</t>
    </rPh>
    <rPh sb="17" eb="19">
      <t>バンキン</t>
    </rPh>
    <rPh sb="20" eb="22">
      <t>トソウ</t>
    </rPh>
    <rPh sb="24" eb="26">
      <t>シュッチョウ</t>
    </rPh>
    <rPh sb="26" eb="27">
      <t>リョウ</t>
    </rPh>
    <phoneticPr fontId="2"/>
  </si>
  <si>
    <t xml:space="preserve"> 金額（H）</t>
    <rPh sb="1" eb="3">
      <t>キンガク</t>
    </rPh>
    <phoneticPr fontId="2"/>
  </si>
  <si>
    <t xml:space="preserve"> 金額（I）</t>
    <rPh sb="1" eb="3">
      <t>キンガク</t>
    </rPh>
    <phoneticPr fontId="2"/>
  </si>
  <si>
    <t xml:space="preserve"> 金額（G）</t>
    <rPh sb="1" eb="3">
      <t>キンガク</t>
    </rPh>
    <phoneticPr fontId="2"/>
  </si>
  <si>
    <t xml:space="preserve"> 金額（F）</t>
    <rPh sb="1" eb="3">
      <t>キンガク</t>
    </rPh>
    <phoneticPr fontId="2"/>
  </si>
  <si>
    <t xml:space="preserve"> 金額（E）</t>
    <rPh sb="1" eb="3">
      <t>キンガク</t>
    </rPh>
    <phoneticPr fontId="2"/>
  </si>
  <si>
    <t xml:space="preserve"> 金額（D）</t>
    <rPh sb="1" eb="3">
      <t>キンガク</t>
    </rPh>
    <phoneticPr fontId="2"/>
  </si>
  <si>
    <t xml:space="preserve"> 金額（C）</t>
    <rPh sb="1" eb="3">
      <t>キンガク</t>
    </rPh>
    <phoneticPr fontId="2"/>
  </si>
  <si>
    <t xml:space="preserve"> 金額（B）</t>
    <rPh sb="1" eb="3">
      <t>キンガク</t>
    </rPh>
    <phoneticPr fontId="2"/>
  </si>
  <si>
    <t xml:space="preserve"> 金額（A）</t>
    <rPh sb="1" eb="3">
      <t>キンガク</t>
    </rPh>
    <phoneticPr fontId="2"/>
  </si>
  <si>
    <t>片道</t>
    <rPh sb="0" eb="2">
      <t>カタミチ</t>
    </rPh>
    <phoneticPr fontId="2"/>
  </si>
  <si>
    <t>時間単価(円）</t>
    <rPh sb="0" eb="2">
      <t>ジカン</t>
    </rPh>
    <rPh sb="2" eb="4">
      <t>タンカ</t>
    </rPh>
    <rPh sb="5" eb="6">
      <t>エン</t>
    </rPh>
    <phoneticPr fontId="2"/>
  </si>
  <si>
    <t>単価（円）</t>
    <rPh sb="0" eb="2">
      <t>タンカ</t>
    </rPh>
    <rPh sb="3" eb="4">
      <t>エン</t>
    </rPh>
    <phoneticPr fontId="2"/>
  </si>
  <si>
    <t>所要時間(H)</t>
    <rPh sb="0" eb="2">
      <t>ショヨウ</t>
    </rPh>
    <rPh sb="2" eb="4">
      <t>ジカン</t>
    </rPh>
    <phoneticPr fontId="2"/>
  </si>
  <si>
    <t>機種名</t>
  </si>
  <si>
    <t>耕運機</t>
  </si>
  <si>
    <t>ﾛｰﾀﾘｰ</t>
  </si>
  <si>
    <t>すき</t>
  </si>
  <si>
    <t>ﾌﾟﾗｳ</t>
  </si>
  <si>
    <t>ﾊﾛｰ</t>
  </si>
  <si>
    <t>ﾀﾊﾞｺ管理機</t>
  </si>
  <si>
    <t>溝掘機</t>
  </si>
  <si>
    <t>葉菜類収穫機</t>
  </si>
  <si>
    <t>根菜類収穫機</t>
  </si>
  <si>
    <t>畦塗り機</t>
  </si>
  <si>
    <t>鎮圧機</t>
  </si>
  <si>
    <t>ﾏﾆｭｱｽﾌﾟﾚｯﾀﾞｰ</t>
  </si>
  <si>
    <t>ﾗｲﾑｿﾜ、ﾌﾞﾛｰﾄﾞｷｬｽﾀｰ(肥料散布機)</t>
  </si>
  <si>
    <t>施肥播種機</t>
  </si>
  <si>
    <t>ﾌﾞｰﾑｽﾌﾟﾚｰﾔ</t>
  </si>
  <si>
    <t>稲麦刈取機(ﾊﾞｲﾝﾀﾞｰ)</t>
  </si>
  <si>
    <t>自脱型ｺﾝﾊﾞｲﾝ</t>
  </si>
  <si>
    <t>掘取機</t>
  </si>
  <si>
    <t>ﾊｰﾍﾞｽﾀ</t>
  </si>
  <si>
    <t>茶管理機</t>
  </si>
  <si>
    <t>普通型ｺﾝﾊﾞｲﾝ</t>
  </si>
  <si>
    <t>ﾍｰﾃｯﾀﾞｰ</t>
  </si>
  <si>
    <t>ﾍﾞｰﾙﾗｯﾊﾟｰ</t>
  </si>
  <si>
    <t>ｽｷｯﾄﾞｽﾃｱﾛｰﾀﾞ</t>
  </si>
  <si>
    <t>ﾍｲ･ﾓｱｺﾝﾃﾞｨｼｮﾅｰ</t>
  </si>
  <si>
    <t>ﾛｰﾙﾍﾞｰﾗ</t>
  </si>
  <si>
    <t>ﾌｫｰﾚｰｼﾞﾊｰﾍﾞｽﾀ</t>
  </si>
  <si>
    <t>運搬車</t>
  </si>
  <si>
    <t>ﾄﾚｰﾗｰ</t>
  </si>
  <si>
    <t>ﾌﾛﾝﾄﾛｰﾀﾞ</t>
  </si>
  <si>
    <t>乗用ﾄﾗｸﾀｰ</t>
  </si>
  <si>
    <t>ﾛｰﾙｶｯﾀ</t>
  </si>
  <si>
    <t>野菜移植機</t>
  </si>
  <si>
    <t>ﾎｰﾙｸﾛｯﾌﾟ</t>
  </si>
  <si>
    <t>ﾌｫｰｸﾘﾌﾄ</t>
  </si>
  <si>
    <t>No</t>
    <phoneticPr fontId="2"/>
  </si>
  <si>
    <t>使用部品名</t>
    <rPh sb="0" eb="2">
      <t>シヨウ</t>
    </rPh>
    <rPh sb="2" eb="4">
      <t>ブヒン</t>
    </rPh>
    <rPh sb="4" eb="5">
      <t>メイ</t>
    </rPh>
    <phoneticPr fontId="2"/>
  </si>
  <si>
    <t>加入者住所</t>
    <rPh sb="0" eb="3">
      <t>カニュウシャ</t>
    </rPh>
    <rPh sb="3" eb="5">
      <t>ジュウショ</t>
    </rPh>
    <phoneticPr fontId="2"/>
  </si>
  <si>
    <t>加入者氏名</t>
    <rPh sb="0" eb="3">
      <t>カニュウシャ</t>
    </rPh>
    <rPh sb="3" eb="5">
      <t>シメイ</t>
    </rPh>
    <phoneticPr fontId="2"/>
  </si>
  <si>
    <t>機種名</t>
    <rPh sb="0" eb="3">
      <t>キシュメイ</t>
    </rPh>
    <phoneticPr fontId="2"/>
  </si>
  <si>
    <t>型名・型式</t>
    <rPh sb="0" eb="2">
      <t>カタメイ</t>
    </rPh>
    <rPh sb="3" eb="5">
      <t>カタシキ</t>
    </rPh>
    <phoneticPr fontId="2"/>
  </si>
  <si>
    <t>登録番号</t>
    <rPh sb="0" eb="2">
      <t>トウロク</t>
    </rPh>
    <rPh sb="2" eb="4">
      <t>バンゴウ</t>
    </rPh>
    <phoneticPr fontId="2"/>
  </si>
  <si>
    <t>⑤工賃</t>
    <rPh sb="1" eb="3">
      <t>コウチン</t>
    </rPh>
    <phoneticPr fontId="2"/>
  </si>
  <si>
    <t>時間</t>
    <rPh sb="0" eb="2">
      <t>ジカン</t>
    </rPh>
    <phoneticPr fontId="2"/>
  </si>
  <si>
    <t>その他の費用</t>
    <rPh sb="2" eb="3">
      <t>タ</t>
    </rPh>
    <rPh sb="4" eb="6">
      <t>ヒヨウ</t>
    </rPh>
    <phoneticPr fontId="2"/>
  </si>
  <si>
    <t>送料(別途かかる場合)</t>
    <rPh sb="0" eb="2">
      <t>ソウリョウ</t>
    </rPh>
    <rPh sb="3" eb="5">
      <t>ベット</t>
    </rPh>
    <rPh sb="8" eb="10">
      <t>バアイ</t>
    </rPh>
    <phoneticPr fontId="2"/>
  </si>
  <si>
    <t>1枚目</t>
    <rPh sb="1" eb="3">
      <t>マイメ</t>
    </rPh>
    <phoneticPr fontId="2"/>
  </si>
  <si>
    <t>2枚目</t>
    <rPh sb="1" eb="3">
      <t>マイメ</t>
    </rPh>
    <phoneticPr fontId="2"/>
  </si>
  <si>
    <t>3枚目</t>
    <rPh sb="1" eb="3">
      <t>マイメ</t>
    </rPh>
    <phoneticPr fontId="2"/>
  </si>
  <si>
    <t>4枚目</t>
    <rPh sb="1" eb="3">
      <t>マイメ</t>
    </rPh>
    <phoneticPr fontId="2"/>
  </si>
  <si>
    <t>5枚目</t>
    <rPh sb="1" eb="3">
      <t>マイメ</t>
    </rPh>
    <phoneticPr fontId="2"/>
  </si>
  <si>
    <t>6枚目</t>
    <rPh sb="1" eb="3">
      <t>マイメ</t>
    </rPh>
    <phoneticPr fontId="2"/>
  </si>
  <si>
    <t>7枚目</t>
    <rPh sb="1" eb="3">
      <t>マイメ</t>
    </rPh>
    <phoneticPr fontId="2"/>
  </si>
  <si>
    <t>8枚目</t>
    <rPh sb="1" eb="3">
      <t>マイメ</t>
    </rPh>
    <phoneticPr fontId="2"/>
  </si>
  <si>
    <t>9枚目</t>
    <rPh sb="1" eb="3">
      <t>マイメ</t>
    </rPh>
    <phoneticPr fontId="2"/>
  </si>
  <si>
    <t>10枚目</t>
    <rPh sb="2" eb="4">
      <t>マイメ</t>
    </rPh>
    <phoneticPr fontId="2"/>
  </si>
  <si>
    <t>11枚目</t>
    <rPh sb="2" eb="4">
      <t>マイメ</t>
    </rPh>
    <phoneticPr fontId="2"/>
  </si>
  <si>
    <t>12枚目</t>
    <rPh sb="2" eb="4">
      <t>マイメ</t>
    </rPh>
    <phoneticPr fontId="2"/>
  </si>
  <si>
    <t>13枚目</t>
    <rPh sb="2" eb="4">
      <t>マイメ</t>
    </rPh>
    <phoneticPr fontId="2"/>
  </si>
  <si>
    <t>14枚目</t>
    <rPh sb="2" eb="4">
      <t>マイメ</t>
    </rPh>
    <phoneticPr fontId="2"/>
  </si>
  <si>
    <t>農機具損害共済修理済証明書の記入について</t>
    <rPh sb="0" eb="3">
      <t>ノウキグ</t>
    </rPh>
    <rPh sb="3" eb="5">
      <t>ソンガイ</t>
    </rPh>
    <rPh sb="5" eb="7">
      <t>キョウサイ</t>
    </rPh>
    <rPh sb="7" eb="9">
      <t>シュウリ</t>
    </rPh>
    <rPh sb="9" eb="10">
      <t>ズ</t>
    </rPh>
    <rPh sb="10" eb="13">
      <t>ショウメイショ</t>
    </rPh>
    <rPh sb="14" eb="16">
      <t>キニュウ</t>
    </rPh>
    <phoneticPr fontId="2"/>
  </si>
  <si>
    <t>ご記入いただくのは、図1の①～⑥の項目となります。</t>
    <rPh sb="1" eb="3">
      <t>キニュウ</t>
    </rPh>
    <rPh sb="10" eb="11">
      <t>ズ</t>
    </rPh>
    <rPh sb="17" eb="19">
      <t>コウモク</t>
    </rPh>
    <phoneticPr fontId="2"/>
  </si>
  <si>
    <t>③加入者様の情報</t>
    <rPh sb="1" eb="4">
      <t>カニュウシャ</t>
    </rPh>
    <rPh sb="4" eb="5">
      <t>サマ</t>
    </rPh>
    <rPh sb="6" eb="8">
      <t>ジョウホウ</t>
    </rPh>
    <phoneticPr fontId="2"/>
  </si>
  <si>
    <t>税込み価格の場合は「０」としてください</t>
    <rPh sb="0" eb="2">
      <t>ゼイコ</t>
    </rPh>
    <rPh sb="3" eb="5">
      <t>カカク</t>
    </rPh>
    <rPh sb="6" eb="8">
      <t>バアイ</t>
    </rPh>
    <phoneticPr fontId="2"/>
  </si>
  <si>
    <t>部品の税率</t>
    <rPh sb="0" eb="2">
      <t>ブヒン</t>
    </rPh>
    <rPh sb="3" eb="5">
      <t>ゼイリツ</t>
    </rPh>
    <phoneticPr fontId="2"/>
  </si>
  <si>
    <t>⑥部品</t>
    <rPh sb="1" eb="3">
      <t>ブヒン</t>
    </rPh>
    <phoneticPr fontId="2"/>
  </si>
  <si>
    <t>送料やその他の費用の税率</t>
    <rPh sb="0" eb="2">
      <t>ソウリョウ</t>
    </rPh>
    <rPh sb="5" eb="6">
      <t>タ</t>
    </rPh>
    <rPh sb="7" eb="9">
      <t>ヒヨウ</t>
    </rPh>
    <rPh sb="10" eb="12">
      <t>ゼイリツ</t>
    </rPh>
    <phoneticPr fontId="2"/>
  </si>
  <si>
    <t>④その他の費用</t>
    <rPh sb="3" eb="4">
      <t>タ</t>
    </rPh>
    <rPh sb="5" eb="7">
      <t>ヒヨウ</t>
    </rPh>
    <phoneticPr fontId="2"/>
  </si>
  <si>
    <t>工賃の税率</t>
    <rPh sb="0" eb="2">
      <t>コウチン</t>
    </rPh>
    <rPh sb="3" eb="5">
      <t>ゼイリツ</t>
    </rPh>
    <phoneticPr fontId="2"/>
  </si>
  <si>
    <t>▽ から機種名を選んでください</t>
    <rPh sb="4" eb="7">
      <t>キシュメイ</t>
    </rPh>
    <rPh sb="8" eb="9">
      <t>エラ</t>
    </rPh>
    <phoneticPr fontId="2"/>
  </si>
  <si>
    <t>シートの下方にある入力欄へ、情報の入力をお願いいたします。</t>
    <rPh sb="4" eb="6">
      <t>カホウ</t>
    </rPh>
    <rPh sb="9" eb="11">
      <t>ニュウリョク</t>
    </rPh>
    <rPh sb="11" eb="12">
      <t>ラン</t>
    </rPh>
    <rPh sb="14" eb="16">
      <t>ジョウホウ</t>
    </rPh>
    <rPh sb="17" eb="19">
      <t>ニュウリョク</t>
    </rPh>
    <rPh sb="21" eb="22">
      <t>ネガ</t>
    </rPh>
    <phoneticPr fontId="2"/>
  </si>
  <si>
    <t>①メーカー様の情報 (直接記入する場合は空欄にしてください)</t>
    <rPh sb="5" eb="6">
      <t>サマ</t>
    </rPh>
    <rPh sb="7" eb="9">
      <t>ジョウホウ</t>
    </rPh>
    <rPh sb="11" eb="13">
      <t>チョクセツ</t>
    </rPh>
    <rPh sb="13" eb="15">
      <t>キニュウ</t>
    </rPh>
    <rPh sb="17" eb="19">
      <t>バアイ</t>
    </rPh>
    <rPh sb="20" eb="22">
      <t>クウラン</t>
    </rPh>
    <phoneticPr fontId="2"/>
  </si>
  <si>
    <t>入力が終わりましたら、シートを切り替えて、1枚目から、必要な枚数までの印刷をお願いいたします。
1枚当たり15件まで載せられます。</t>
    <rPh sb="0" eb="2">
      <t>ニュウリョク</t>
    </rPh>
    <rPh sb="3" eb="4">
      <t>オ</t>
    </rPh>
    <rPh sb="15" eb="16">
      <t>キ</t>
    </rPh>
    <rPh sb="17" eb="18">
      <t>カ</t>
    </rPh>
    <rPh sb="22" eb="24">
      <t>マイメ</t>
    </rPh>
    <rPh sb="27" eb="29">
      <t>ヒツヨウ</t>
    </rPh>
    <rPh sb="30" eb="32">
      <t>マイスウ</t>
    </rPh>
    <rPh sb="35" eb="37">
      <t>インサツ</t>
    </rPh>
    <rPh sb="39" eb="40">
      <t>ネガ</t>
    </rPh>
    <rPh sb="49" eb="50">
      <t>マイ</t>
    </rPh>
    <rPh sb="50" eb="51">
      <t>ア</t>
    </rPh>
    <rPh sb="55" eb="56">
      <t>ケン</t>
    </rPh>
    <rPh sb="58" eb="59">
      <t>ノ</t>
    </rPh>
    <phoneticPr fontId="2"/>
  </si>
  <si>
    <t>↓こちらから入力欄</t>
    <rPh sb="6" eb="8">
      <t>ニュウリョク</t>
    </rPh>
    <rPh sb="8" eb="9">
      <t>ラン</t>
    </rPh>
    <phoneticPr fontId="2"/>
  </si>
  <si>
    <t>運搬料　</t>
    <rPh sb="0" eb="2">
      <t>ウンパン</t>
    </rPh>
    <rPh sb="2" eb="3">
      <t>リョウ</t>
    </rPh>
    <phoneticPr fontId="2"/>
  </si>
  <si>
    <t>単価(円)</t>
    <rPh sb="0" eb="2">
      <t>タンカ</t>
    </rPh>
    <rPh sb="3" eb="4">
      <t>エン</t>
    </rPh>
    <phoneticPr fontId="2"/>
  </si>
  <si>
    <t>計算が合わない等の不都合が生じた場合は、「計算式が入っていない様式」シートを印刷してご利用ください。</t>
    <rPh sb="0" eb="2">
      <t>ケイサン</t>
    </rPh>
    <rPh sb="3" eb="4">
      <t>ア</t>
    </rPh>
    <rPh sb="7" eb="8">
      <t>ナド</t>
    </rPh>
    <rPh sb="9" eb="12">
      <t>フツゴウ</t>
    </rPh>
    <rPh sb="13" eb="14">
      <t>ショウ</t>
    </rPh>
    <rPh sb="16" eb="18">
      <t>バアイ</t>
    </rPh>
    <rPh sb="21" eb="24">
      <t>ケイサンシキ</t>
    </rPh>
    <rPh sb="25" eb="26">
      <t>ハイ</t>
    </rPh>
    <rPh sb="31" eb="33">
      <t>ヨウシキ</t>
    </rPh>
    <rPh sb="38" eb="40">
      <t>インサツ</t>
    </rPh>
    <rPh sb="43" eb="45">
      <t>リヨウ</t>
    </rPh>
    <phoneticPr fontId="2"/>
  </si>
  <si>
    <t>入力例</t>
    <rPh sb="0" eb="2">
      <t>ニュウリョク</t>
    </rPh>
    <rPh sb="2" eb="3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</si>
</sst>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&quot; 金額（A）&quot;#,###"/>
    <numFmt numFmtId="177" formatCode="&quot; 金額（B）&quot;#,###"/>
    <numFmt numFmtId="178" formatCode="&quot; 金額（C）&quot;#,###"/>
    <numFmt numFmtId="179" formatCode="#,###&quot;円&quot;"/>
    <numFmt numFmtId="180" formatCode="&quot; 金額（D）&quot;#,###"/>
    <numFmt numFmtId="181" formatCode="&quot; 金額（E）&quot;#,###"/>
    <numFmt numFmtId="182" formatCode="#,##0_ "/>
    <numFmt numFmtId="183" formatCode="&quot; 金額（F）&quot;#,###"/>
    <numFmt numFmtId="184" formatCode="#,###&quot;回&quot;"/>
    <numFmt numFmtId="185" formatCode="&quot; 金額（G）&quot;#,###"/>
    <numFmt numFmtId="186" formatCode="&quot; 金額（H）&quot;#,###"/>
    <numFmt numFmtId="187" formatCode="&quot; 金額（I）&quot;#,###"/>
    <numFmt numFmtId="188" formatCode="General\%"/>
    <numFmt numFmtId="189" formatCode="yyyy/m/d;@"/>
    <numFmt numFmtId="191" formatCode="0.0_);[Red]\(0.0\)"/>
    <numFmt numFmtId="206" formatCode="#,##0_);[Red]\(#,##0\)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 tint="-0.499984740745262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9" tint="0.59999389629810485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auto="1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auto="1"/>
      </top>
      <bottom style="dotted">
        <color indexed="64"/>
      </bottom>
      <diagonal/>
    </border>
    <border>
      <left/>
      <right/>
      <top style="double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uble">
        <color auto="1"/>
      </bottom>
      <diagonal/>
    </border>
    <border>
      <left/>
      <right/>
      <top style="dotted">
        <color indexed="64"/>
      </top>
      <bottom style="double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565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88" fontId="5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4" fillId="0" borderId="7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 applyAlignment="1">
      <alignment horizontal="right"/>
    </xf>
    <xf numFmtId="0" fontId="14" fillId="0" borderId="83" xfId="0" applyFont="1" applyFill="1" applyBorder="1"/>
    <xf numFmtId="0" fontId="14" fillId="0" borderId="34" xfId="0" applyFont="1" applyFill="1" applyBorder="1"/>
    <xf numFmtId="0" fontId="14" fillId="0" borderId="82" xfId="0" applyFont="1" applyFill="1" applyBorder="1"/>
    <xf numFmtId="0" fontId="0" fillId="0" borderId="82" xfId="0" applyFill="1" applyBorder="1"/>
    <xf numFmtId="0" fontId="14" fillId="0" borderId="0" xfId="0" applyFont="1" applyFill="1" applyBorder="1"/>
    <xf numFmtId="0" fontId="14" fillId="0" borderId="84" xfId="0" applyFont="1" applyFill="1" applyBorder="1"/>
    <xf numFmtId="0" fontId="0" fillId="0" borderId="84" xfId="0" applyFill="1" applyBorder="1"/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 textRotation="255"/>
    </xf>
    <xf numFmtId="0" fontId="0" fillId="0" borderId="82" xfId="0" applyFill="1" applyBorder="1" applyAlignment="1">
      <alignment horizontal="center" vertical="center" textRotation="255"/>
    </xf>
    <xf numFmtId="0" fontId="0" fillId="0" borderId="84" xfId="0" applyFill="1" applyBorder="1" applyAlignment="1">
      <alignment horizontal="center" vertical="center" textRotation="255"/>
    </xf>
    <xf numFmtId="188" fontId="5" fillId="0" borderId="21" xfId="0" applyNumberFormat="1" applyFont="1" applyFill="1" applyBorder="1" applyAlignment="1">
      <alignment horizontal="center" vertical="center"/>
    </xf>
    <xf numFmtId="188" fontId="5" fillId="0" borderId="33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left" vertical="center"/>
    </xf>
    <xf numFmtId="178" fontId="5" fillId="0" borderId="15" xfId="0" applyNumberFormat="1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82" fontId="5" fillId="0" borderId="8" xfId="0" applyNumberFormat="1" applyFont="1" applyFill="1" applyBorder="1" applyAlignment="1">
      <alignment horizontal="right" vertical="center" indent="5"/>
    </xf>
    <xf numFmtId="182" fontId="5" fillId="0" borderId="9" xfId="0" applyNumberFormat="1" applyFont="1" applyFill="1" applyBorder="1" applyAlignment="1">
      <alignment horizontal="right" vertical="center" indent="5"/>
    </xf>
    <xf numFmtId="182" fontId="5" fillId="0" borderId="31" xfId="0" applyNumberFormat="1" applyFont="1" applyFill="1" applyBorder="1" applyAlignment="1">
      <alignment horizontal="right" vertical="center" indent="5"/>
    </xf>
    <xf numFmtId="0" fontId="5" fillId="0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181" fontId="5" fillId="0" borderId="8" xfId="0" applyNumberFormat="1" applyFont="1" applyFill="1" applyBorder="1" applyAlignment="1">
      <alignment horizontal="left" vertical="center"/>
    </xf>
    <xf numFmtId="181" fontId="5" fillId="0" borderId="9" xfId="0" applyNumberFormat="1" applyFont="1" applyFill="1" applyBorder="1" applyAlignment="1">
      <alignment horizontal="left" vertical="center"/>
    </xf>
    <xf numFmtId="181" fontId="5" fillId="0" borderId="31" xfId="0" applyNumberFormat="1" applyFont="1" applyFill="1" applyBorder="1" applyAlignment="1">
      <alignment horizontal="left" vertical="center"/>
    </xf>
    <xf numFmtId="186" fontId="5" fillId="0" borderId="8" xfId="0" applyNumberFormat="1" applyFont="1" applyFill="1" applyBorder="1" applyAlignment="1">
      <alignment horizontal="left" vertical="center"/>
    </xf>
    <xf numFmtId="186" fontId="5" fillId="0" borderId="9" xfId="0" applyNumberFormat="1" applyFont="1" applyFill="1" applyBorder="1" applyAlignment="1">
      <alignment horizontal="left" vertical="center"/>
    </xf>
    <xf numFmtId="186" fontId="5" fillId="0" borderId="31" xfId="0" applyNumberFormat="1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91" fontId="5" fillId="0" borderId="13" xfId="0" applyNumberFormat="1" applyFont="1" applyFill="1" applyBorder="1" applyAlignment="1">
      <alignment horizontal="center" vertical="center"/>
    </xf>
    <xf numFmtId="191" fontId="5" fillId="0" borderId="8" xfId="0" applyNumberFormat="1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right" vertical="center" indent="5"/>
    </xf>
    <xf numFmtId="182" fontId="5" fillId="0" borderId="15" xfId="0" applyNumberFormat="1" applyFont="1" applyFill="1" applyBorder="1" applyAlignment="1">
      <alignment horizontal="right" vertical="center" indent="5"/>
    </xf>
    <xf numFmtId="182" fontId="5" fillId="0" borderId="16" xfId="0" applyNumberFormat="1" applyFont="1" applyFill="1" applyBorder="1" applyAlignment="1">
      <alignment horizontal="right" vertical="center" indent="5"/>
    </xf>
    <xf numFmtId="176" fontId="5" fillId="0" borderId="44" xfId="0" applyNumberFormat="1" applyFont="1" applyFill="1" applyBorder="1" applyAlignment="1">
      <alignment horizontal="left" vertical="center"/>
    </xf>
    <xf numFmtId="176" fontId="5" fillId="0" borderId="45" xfId="0" applyNumberFormat="1" applyFont="1" applyFill="1" applyBorder="1" applyAlignment="1">
      <alignment horizontal="left" vertical="center"/>
    </xf>
    <xf numFmtId="176" fontId="5" fillId="0" borderId="46" xfId="0" applyNumberFormat="1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85" fontId="5" fillId="0" borderId="38" xfId="0" applyNumberFormat="1" applyFont="1" applyFill="1" applyBorder="1" applyAlignment="1">
      <alignment horizontal="left" vertical="center"/>
    </xf>
    <xf numFmtId="185" fontId="5" fillId="0" borderId="28" xfId="0" applyNumberFormat="1" applyFont="1" applyFill="1" applyBorder="1" applyAlignment="1">
      <alignment horizontal="left" vertical="center"/>
    </xf>
    <xf numFmtId="185" fontId="5" fillId="0" borderId="29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91" fontId="5" fillId="0" borderId="14" xfId="0" applyNumberFormat="1" applyFont="1" applyFill="1" applyBorder="1" applyAlignment="1">
      <alignment horizontal="center" vertical="center"/>
    </xf>
    <xf numFmtId="191" fontId="5" fillId="0" borderId="48" xfId="0" applyNumberFormat="1" applyFont="1" applyFill="1" applyBorder="1" applyAlignment="1">
      <alignment horizontal="center" vertical="center"/>
    </xf>
    <xf numFmtId="180" fontId="5" fillId="0" borderId="38" xfId="0" applyNumberFormat="1" applyFont="1" applyFill="1" applyBorder="1" applyAlignment="1">
      <alignment horizontal="left" vertical="center"/>
    </xf>
    <xf numFmtId="180" fontId="5" fillId="0" borderId="28" xfId="0" applyNumberFormat="1" applyFont="1" applyFill="1" applyBorder="1" applyAlignment="1">
      <alignment horizontal="left" vertical="center"/>
    </xf>
    <xf numFmtId="180" fontId="5" fillId="0" borderId="29" xfId="0" applyNumberFormat="1" applyFont="1" applyFill="1" applyBorder="1" applyAlignment="1">
      <alignment horizontal="left" vertical="center"/>
    </xf>
    <xf numFmtId="183" fontId="5" fillId="0" borderId="14" xfId="0" applyNumberFormat="1" applyFont="1" applyFill="1" applyBorder="1" applyAlignment="1">
      <alignment horizontal="left" vertical="center"/>
    </xf>
    <xf numFmtId="183" fontId="5" fillId="0" borderId="15" xfId="0" applyNumberFormat="1" applyFont="1" applyFill="1" applyBorder="1" applyAlignment="1">
      <alignment horizontal="left" vertical="center"/>
    </xf>
    <xf numFmtId="183" fontId="5" fillId="0" borderId="16" xfId="0" applyNumberFormat="1" applyFont="1" applyFill="1" applyBorder="1" applyAlignment="1">
      <alignment horizontal="left" vertical="center"/>
    </xf>
    <xf numFmtId="177" fontId="5" fillId="0" borderId="38" xfId="0" applyNumberFormat="1" applyFont="1" applyFill="1" applyBorder="1" applyAlignment="1">
      <alignment horizontal="left" vertical="center"/>
    </xf>
    <xf numFmtId="177" fontId="5" fillId="0" borderId="28" xfId="0" applyNumberFormat="1" applyFont="1" applyFill="1" applyBorder="1" applyAlignment="1">
      <alignment horizontal="left" vertical="center"/>
    </xf>
    <xf numFmtId="177" fontId="5" fillId="0" borderId="29" xfId="0" applyNumberFormat="1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87" fontId="5" fillId="0" borderId="14" xfId="0" applyNumberFormat="1" applyFont="1" applyFill="1" applyBorder="1" applyAlignment="1">
      <alignment horizontal="left" vertical="center"/>
    </xf>
    <xf numFmtId="187" fontId="5" fillId="0" borderId="15" xfId="0" applyNumberFormat="1" applyFont="1" applyFill="1" applyBorder="1" applyAlignment="1">
      <alignment horizontal="left" vertical="center"/>
    </xf>
    <xf numFmtId="187" fontId="5" fillId="0" borderId="16" xfId="0" applyNumberFormat="1" applyFont="1" applyFill="1" applyBorder="1" applyAlignment="1">
      <alignment horizontal="left" vertical="center"/>
    </xf>
    <xf numFmtId="179" fontId="5" fillId="0" borderId="33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34" xfId="0" applyNumberFormat="1" applyFont="1" applyFill="1" applyBorder="1" applyAlignment="1">
      <alignment horizontal="right" vertical="center"/>
    </xf>
    <xf numFmtId="179" fontId="5" fillId="0" borderId="35" xfId="0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right" vertical="center"/>
    </xf>
    <xf numFmtId="179" fontId="5" fillId="0" borderId="36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2" fontId="5" fillId="0" borderId="4" xfId="0" applyNumberFormat="1" applyFont="1" applyFill="1" applyBorder="1" applyAlignment="1">
      <alignment horizontal="right" vertical="center" indent="5"/>
    </xf>
    <xf numFmtId="182" fontId="5" fillId="0" borderId="53" xfId="0" applyNumberFormat="1" applyFont="1" applyFill="1" applyBorder="1" applyAlignment="1">
      <alignment horizontal="right" vertical="center" indent="5"/>
    </xf>
    <xf numFmtId="0" fontId="5" fillId="0" borderId="5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48" xfId="0" applyNumberFormat="1" applyFont="1" applyBorder="1" applyAlignment="1">
      <alignment horizontal="right" vertical="center"/>
    </xf>
    <xf numFmtId="187" fontId="5" fillId="0" borderId="14" xfId="0" applyNumberFormat="1" applyFont="1" applyBorder="1" applyAlignment="1">
      <alignment horizontal="left" vertical="center"/>
    </xf>
    <xf numFmtId="187" fontId="5" fillId="0" borderId="15" xfId="0" applyNumberFormat="1" applyFont="1" applyBorder="1" applyAlignment="1">
      <alignment horizontal="left" vertical="center"/>
    </xf>
    <xf numFmtId="187" fontId="5" fillId="0" borderId="16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79" fontId="5" fillId="0" borderId="33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5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2" fontId="5" fillId="0" borderId="38" xfId="0" applyNumberFormat="1" applyFont="1" applyBorder="1" applyAlignment="1">
      <alignment horizontal="right" vertical="center"/>
    </xf>
    <xf numFmtId="182" fontId="5" fillId="0" borderId="37" xfId="0" applyNumberFormat="1" applyFont="1" applyBorder="1" applyAlignment="1">
      <alignment horizontal="right" vertical="center"/>
    </xf>
    <xf numFmtId="185" fontId="5" fillId="0" borderId="38" xfId="0" applyNumberFormat="1" applyFont="1" applyBorder="1" applyAlignment="1">
      <alignment horizontal="left" vertical="center"/>
    </xf>
    <xf numFmtId="185" fontId="5" fillId="0" borderId="28" xfId="0" applyNumberFormat="1" applyFont="1" applyBorder="1" applyAlignment="1">
      <alignment horizontal="left" vertical="center"/>
    </xf>
    <xf numFmtId="185" fontId="5" fillId="0" borderId="29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2" fontId="5" fillId="0" borderId="8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6" fontId="5" fillId="0" borderId="8" xfId="0" applyNumberFormat="1" applyFont="1" applyBorder="1" applyAlignment="1">
      <alignment horizontal="left" vertical="center"/>
    </xf>
    <xf numFmtId="186" fontId="5" fillId="0" borderId="9" xfId="0" applyNumberFormat="1" applyFont="1" applyBorder="1" applyAlignment="1">
      <alignment horizontal="left" vertical="center"/>
    </xf>
    <xf numFmtId="186" fontId="5" fillId="0" borderId="31" xfId="0" applyNumberFormat="1" applyFont="1" applyBorder="1" applyAlignment="1">
      <alignment horizontal="left" vertical="center"/>
    </xf>
    <xf numFmtId="182" fontId="5" fillId="0" borderId="8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left" vertical="center"/>
    </xf>
    <xf numFmtId="181" fontId="5" fillId="0" borderId="9" xfId="0" applyNumberFormat="1" applyFont="1" applyBorder="1" applyAlignment="1">
      <alignment horizontal="left" vertical="center"/>
    </xf>
    <xf numFmtId="181" fontId="5" fillId="0" borderId="31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center" vertical="center"/>
    </xf>
    <xf numFmtId="182" fontId="5" fillId="0" borderId="13" xfId="0" applyNumberFormat="1" applyFont="1" applyBorder="1" applyAlignment="1">
      <alignment horizontal="right" vertical="center"/>
    </xf>
    <xf numFmtId="180" fontId="5" fillId="0" borderId="38" xfId="0" applyNumberFormat="1" applyFont="1" applyBorder="1" applyAlignment="1">
      <alignment horizontal="left" vertical="center"/>
    </xf>
    <xf numFmtId="180" fontId="5" fillId="0" borderId="28" xfId="0" applyNumberFormat="1" applyFont="1" applyBorder="1" applyAlignment="1">
      <alignment horizontal="left" vertical="center"/>
    </xf>
    <xf numFmtId="180" fontId="5" fillId="0" borderId="29" xfId="0" applyNumberFormat="1" applyFont="1" applyBorder="1" applyAlignment="1">
      <alignment horizontal="left" vertical="center"/>
    </xf>
    <xf numFmtId="182" fontId="5" fillId="0" borderId="14" xfId="0" applyNumberFormat="1" applyFont="1" applyBorder="1" applyAlignment="1">
      <alignment horizontal="center" vertical="center"/>
    </xf>
    <xf numFmtId="182" fontId="5" fillId="0" borderId="48" xfId="0" applyNumberFormat="1" applyFont="1" applyBorder="1" applyAlignment="1">
      <alignment horizontal="center" vertical="center"/>
    </xf>
    <xf numFmtId="183" fontId="5" fillId="0" borderId="14" xfId="0" applyNumberFormat="1" applyFont="1" applyBorder="1" applyAlignment="1">
      <alignment horizontal="left" vertical="center"/>
    </xf>
    <xf numFmtId="183" fontId="5" fillId="0" borderId="15" xfId="0" applyNumberFormat="1" applyFont="1" applyBorder="1" applyAlignment="1">
      <alignment horizontal="left" vertical="center"/>
    </xf>
    <xf numFmtId="183" fontId="5" fillId="0" borderId="16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left" vertical="center"/>
    </xf>
    <xf numFmtId="178" fontId="5" fillId="0" borderId="15" xfId="0" applyNumberFormat="1" applyFont="1" applyBorder="1" applyAlignment="1">
      <alignment horizontal="left" vertical="center"/>
    </xf>
    <xf numFmtId="178" fontId="5" fillId="0" borderId="16" xfId="0" applyNumberFormat="1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left" vertical="center"/>
    </xf>
    <xf numFmtId="176" fontId="5" fillId="0" borderId="45" xfId="0" applyNumberFormat="1" applyFont="1" applyBorder="1" applyAlignment="1">
      <alignment horizontal="left" vertical="center"/>
    </xf>
    <xf numFmtId="176" fontId="5" fillId="0" borderId="46" xfId="0" applyNumberFormat="1" applyFont="1" applyBorder="1" applyAlignment="1">
      <alignment horizontal="left" vertical="center"/>
    </xf>
    <xf numFmtId="0" fontId="5" fillId="0" borderId="5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177" fontId="5" fillId="0" borderId="38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horizontal="left" vertical="center"/>
    </xf>
    <xf numFmtId="177" fontId="5" fillId="0" borderId="29" xfId="0" applyNumberFormat="1" applyFont="1" applyBorder="1" applyAlignment="1">
      <alignment horizontal="left" vertical="center"/>
    </xf>
    <xf numFmtId="182" fontId="5" fillId="0" borderId="8" xfId="0" applyNumberFormat="1" applyFont="1" applyBorder="1" applyAlignment="1">
      <alignment horizontal="right" vertical="center" indent="1"/>
    </xf>
    <xf numFmtId="182" fontId="5" fillId="0" borderId="10" xfId="0" applyNumberFormat="1" applyFont="1" applyBorder="1" applyAlignment="1">
      <alignment horizontal="right" vertical="center" indent="1"/>
    </xf>
    <xf numFmtId="182" fontId="5" fillId="0" borderId="8" xfId="0" applyNumberFormat="1" applyFont="1" applyBorder="1" applyAlignment="1">
      <alignment horizontal="right" vertical="center" indent="5"/>
    </xf>
    <xf numFmtId="182" fontId="5" fillId="0" borderId="9" xfId="0" applyNumberFormat="1" applyFont="1" applyBorder="1" applyAlignment="1">
      <alignment horizontal="right" vertical="center" indent="5"/>
    </xf>
    <xf numFmtId="182" fontId="5" fillId="0" borderId="31" xfId="0" applyNumberFormat="1" applyFont="1" applyBorder="1" applyAlignment="1">
      <alignment horizontal="right" vertical="center" indent="5"/>
    </xf>
    <xf numFmtId="182" fontId="5" fillId="0" borderId="14" xfId="0" applyNumberFormat="1" applyFont="1" applyBorder="1" applyAlignment="1">
      <alignment horizontal="right" vertical="center" indent="1"/>
    </xf>
    <xf numFmtId="182" fontId="5" fillId="0" borderId="48" xfId="0" applyNumberFormat="1" applyFont="1" applyBorder="1" applyAlignment="1">
      <alignment horizontal="right" vertical="center" indent="1"/>
    </xf>
    <xf numFmtId="182" fontId="5" fillId="0" borderId="14" xfId="0" applyNumberFormat="1" applyFont="1" applyBorder="1" applyAlignment="1">
      <alignment horizontal="right" vertical="center" indent="5"/>
    </xf>
    <xf numFmtId="182" fontId="5" fillId="0" borderId="15" xfId="0" applyNumberFormat="1" applyFont="1" applyBorder="1" applyAlignment="1">
      <alignment horizontal="right" vertical="center" indent="5"/>
    </xf>
    <xf numFmtId="182" fontId="5" fillId="0" borderId="16" xfId="0" applyNumberFormat="1" applyFont="1" applyBorder="1" applyAlignment="1">
      <alignment horizontal="right" vertical="center" indent="5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2" fontId="5" fillId="0" borderId="4" xfId="0" applyNumberFormat="1" applyFont="1" applyBorder="1" applyAlignment="1">
      <alignment horizontal="right" vertical="center" indent="1"/>
    </xf>
    <xf numFmtId="182" fontId="5" fillId="0" borderId="4" xfId="0" applyNumberFormat="1" applyFont="1" applyBorder="1" applyAlignment="1">
      <alignment horizontal="right" vertical="center" indent="5"/>
    </xf>
    <xf numFmtId="182" fontId="5" fillId="0" borderId="53" xfId="0" applyNumberFormat="1" applyFont="1" applyBorder="1" applyAlignment="1">
      <alignment horizontal="right" vertical="center" indent="5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82" fontId="5" fillId="2" borderId="4" xfId="0" applyNumberFormat="1" applyFont="1" applyFill="1" applyBorder="1" applyAlignment="1">
      <alignment horizontal="center" vertical="center"/>
    </xf>
    <xf numFmtId="182" fontId="5" fillId="2" borderId="53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82" fontId="5" fillId="2" borderId="55" xfId="0" applyNumberFormat="1" applyFont="1" applyFill="1" applyBorder="1" applyAlignment="1">
      <alignment horizontal="center" vertical="center"/>
    </xf>
    <xf numFmtId="182" fontId="5" fillId="2" borderId="56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82" fontId="5" fillId="2" borderId="13" xfId="0" applyNumberFormat="1" applyFont="1" applyFill="1" applyBorder="1" applyAlignment="1">
      <alignment horizontal="center" vertical="center"/>
    </xf>
    <xf numFmtId="178" fontId="5" fillId="2" borderId="14" xfId="0" applyNumberFormat="1" applyFont="1" applyFill="1" applyBorder="1" applyAlignment="1">
      <alignment horizontal="left" vertical="center"/>
    </xf>
    <xf numFmtId="178" fontId="5" fillId="2" borderId="15" xfId="0" applyNumberFormat="1" applyFont="1" applyFill="1" applyBorder="1" applyAlignment="1">
      <alignment horizontal="left" vertical="center"/>
    </xf>
    <xf numFmtId="178" fontId="5" fillId="2" borderId="16" xfId="0" applyNumberFormat="1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176" fontId="5" fillId="2" borderId="44" xfId="0" applyNumberFormat="1" applyFont="1" applyFill="1" applyBorder="1" applyAlignment="1">
      <alignment horizontal="left" vertical="center"/>
    </xf>
    <xf numFmtId="176" fontId="5" fillId="2" borderId="45" xfId="0" applyNumberFormat="1" applyFont="1" applyFill="1" applyBorder="1" applyAlignment="1">
      <alignment horizontal="left" vertical="center"/>
    </xf>
    <xf numFmtId="176" fontId="5" fillId="2" borderId="46" xfId="0" applyNumberFormat="1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177" fontId="5" fillId="2" borderId="38" xfId="0" applyNumberFormat="1" applyFont="1" applyFill="1" applyBorder="1" applyAlignment="1">
      <alignment horizontal="left" vertical="center"/>
    </xf>
    <xf numFmtId="177" fontId="5" fillId="2" borderId="28" xfId="0" applyNumberFormat="1" applyFont="1" applyFill="1" applyBorder="1" applyAlignment="1">
      <alignment horizontal="left" vertical="center"/>
    </xf>
    <xf numFmtId="177" fontId="5" fillId="2" borderId="29" xfId="0" applyNumberFormat="1" applyFont="1" applyFill="1" applyBorder="1" applyAlignment="1">
      <alignment horizontal="left" vertical="center"/>
    </xf>
    <xf numFmtId="182" fontId="5" fillId="2" borderId="13" xfId="0" applyNumberFormat="1" applyFont="1" applyFill="1" applyBorder="1" applyAlignment="1">
      <alignment horizontal="right" vertical="center"/>
    </xf>
    <xf numFmtId="181" fontId="5" fillId="2" borderId="8" xfId="0" applyNumberFormat="1" applyFont="1" applyFill="1" applyBorder="1" applyAlignment="1">
      <alignment horizontal="left" vertical="center"/>
    </xf>
    <xf numFmtId="181" fontId="5" fillId="2" borderId="9" xfId="0" applyNumberFormat="1" applyFont="1" applyFill="1" applyBorder="1" applyAlignment="1">
      <alignment horizontal="left" vertical="center"/>
    </xf>
    <xf numFmtId="181" fontId="5" fillId="2" borderId="31" xfId="0" applyNumberFormat="1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180" fontId="5" fillId="2" borderId="38" xfId="0" applyNumberFormat="1" applyFont="1" applyFill="1" applyBorder="1" applyAlignment="1">
      <alignment horizontal="left" vertical="center"/>
    </xf>
    <xf numFmtId="180" fontId="5" fillId="2" borderId="28" xfId="0" applyNumberFormat="1" applyFont="1" applyFill="1" applyBorder="1" applyAlignment="1">
      <alignment horizontal="left" vertical="center"/>
    </xf>
    <xf numFmtId="180" fontId="5" fillId="2" borderId="29" xfId="0" applyNumberFormat="1" applyFont="1" applyFill="1" applyBorder="1" applyAlignment="1">
      <alignment horizontal="left" vertical="center"/>
    </xf>
    <xf numFmtId="183" fontId="5" fillId="2" borderId="14" xfId="0" applyNumberFormat="1" applyFont="1" applyFill="1" applyBorder="1" applyAlignment="1">
      <alignment horizontal="left" vertical="center"/>
    </xf>
    <xf numFmtId="183" fontId="5" fillId="2" borderId="15" xfId="0" applyNumberFormat="1" applyFont="1" applyFill="1" applyBorder="1" applyAlignment="1">
      <alignment horizontal="left" vertical="center"/>
    </xf>
    <xf numFmtId="183" fontId="5" fillId="2" borderId="16" xfId="0" applyNumberFormat="1" applyFont="1" applyFill="1" applyBorder="1" applyAlignment="1">
      <alignment horizontal="left" vertical="center"/>
    </xf>
    <xf numFmtId="184" fontId="5" fillId="2" borderId="13" xfId="0" applyNumberFormat="1" applyFont="1" applyFill="1" applyBorder="1" applyAlignment="1">
      <alignment horizontal="center" vertical="center"/>
    </xf>
    <xf numFmtId="185" fontId="5" fillId="2" borderId="38" xfId="0" applyNumberFormat="1" applyFont="1" applyFill="1" applyBorder="1" applyAlignment="1">
      <alignment horizontal="left" vertical="center"/>
    </xf>
    <xf numFmtId="185" fontId="5" fillId="2" borderId="28" xfId="0" applyNumberFormat="1" applyFont="1" applyFill="1" applyBorder="1" applyAlignment="1">
      <alignment horizontal="left" vertical="center"/>
    </xf>
    <xf numFmtId="185" fontId="5" fillId="2" borderId="29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186" fontId="5" fillId="2" borderId="8" xfId="0" applyNumberFormat="1" applyFont="1" applyFill="1" applyBorder="1" applyAlignment="1">
      <alignment horizontal="left" vertical="center"/>
    </xf>
    <xf numFmtId="186" fontId="5" fillId="2" borderId="9" xfId="0" applyNumberFormat="1" applyFont="1" applyFill="1" applyBorder="1" applyAlignment="1">
      <alignment horizontal="left" vertical="center"/>
    </xf>
    <xf numFmtId="186" fontId="5" fillId="2" borderId="31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187" fontId="5" fillId="2" borderId="14" xfId="0" applyNumberFormat="1" applyFont="1" applyFill="1" applyBorder="1" applyAlignment="1">
      <alignment horizontal="left" vertical="center"/>
    </xf>
    <xf numFmtId="187" fontId="5" fillId="2" borderId="15" xfId="0" applyNumberFormat="1" applyFont="1" applyFill="1" applyBorder="1" applyAlignment="1">
      <alignment horizontal="left" vertical="center"/>
    </xf>
    <xf numFmtId="187" fontId="5" fillId="2" borderId="16" xfId="0" applyNumberFormat="1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176" fontId="5" fillId="2" borderId="33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34" xfId="0" applyFont="1" applyFill="1" applyBorder="1" applyAlignment="1">
      <alignment horizontal="right" vertical="center"/>
    </xf>
    <xf numFmtId="0" fontId="5" fillId="2" borderId="3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0" fillId="3" borderId="0" xfId="0" applyFont="1" applyFill="1"/>
    <xf numFmtId="0" fontId="20" fillId="3" borderId="0" xfId="0" applyFont="1" applyFill="1" applyBorder="1"/>
    <xf numFmtId="0" fontId="21" fillId="3" borderId="0" xfId="0" applyFont="1" applyFill="1"/>
    <xf numFmtId="0" fontId="0" fillId="0" borderId="64" xfId="0" applyFill="1" applyBorder="1" applyProtection="1">
      <protection locked="0"/>
    </xf>
    <xf numFmtId="0" fontId="0" fillId="0" borderId="65" xfId="0" applyFill="1" applyBorder="1" applyProtection="1">
      <protection locked="0"/>
    </xf>
    <xf numFmtId="0" fontId="0" fillId="0" borderId="76" xfId="0" applyFill="1" applyBorder="1" applyProtection="1">
      <protection locked="0"/>
    </xf>
    <xf numFmtId="0" fontId="0" fillId="0" borderId="77" xfId="0" applyFill="1" applyBorder="1" applyProtection="1">
      <protection locked="0"/>
    </xf>
    <xf numFmtId="0" fontId="0" fillId="0" borderId="85" xfId="0" applyFill="1" applyBorder="1" applyProtection="1">
      <protection locked="0"/>
    </xf>
    <xf numFmtId="0" fontId="0" fillId="0" borderId="86" xfId="0" applyFill="1" applyBorder="1" applyProtection="1">
      <protection locked="0"/>
    </xf>
    <xf numFmtId="0" fontId="0" fillId="0" borderId="89" xfId="0" applyFill="1" applyBorder="1" applyProtection="1">
      <protection locked="0"/>
    </xf>
    <xf numFmtId="0" fontId="0" fillId="0" borderId="90" xfId="0" applyFill="1" applyBorder="1" applyProtection="1">
      <protection locked="0"/>
    </xf>
    <xf numFmtId="0" fontId="0" fillId="0" borderId="79" xfId="0" applyFill="1" applyBorder="1" applyProtection="1">
      <protection locked="0"/>
    </xf>
    <xf numFmtId="0" fontId="0" fillId="0" borderId="80" xfId="0" applyFill="1" applyBorder="1" applyProtection="1">
      <protection locked="0"/>
    </xf>
    <xf numFmtId="188" fontId="5" fillId="0" borderId="74" xfId="0" applyNumberFormat="1" applyFont="1" applyFill="1" applyBorder="1" applyAlignment="1" applyProtection="1">
      <alignment horizontal="center" vertical="center"/>
      <protection locked="0"/>
    </xf>
    <xf numFmtId="188" fontId="5" fillId="0" borderId="75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NumberFormat="1" applyFont="1" applyFill="1" applyBorder="1" applyAlignment="1" applyProtection="1">
      <alignment horizontal="center" vertical="center"/>
      <protection locked="0"/>
    </xf>
    <xf numFmtId="188" fontId="5" fillId="0" borderId="62" xfId="0" applyNumberFormat="1" applyFont="1" applyFill="1" applyBorder="1" applyAlignment="1" applyProtection="1">
      <alignment horizontal="left" vertical="center"/>
      <protection locked="0"/>
    </xf>
    <xf numFmtId="188" fontId="5" fillId="0" borderId="63" xfId="0" applyNumberFormat="1" applyFont="1" applyFill="1" applyBorder="1" applyAlignment="1" applyProtection="1">
      <alignment horizontal="left" vertical="center"/>
      <protection locked="0"/>
    </xf>
    <xf numFmtId="188" fontId="5" fillId="0" borderId="65" xfId="0" applyNumberFormat="1" applyFont="1" applyFill="1" applyBorder="1" applyAlignment="1" applyProtection="1">
      <alignment horizontal="center" vertical="center"/>
      <protection locked="0"/>
    </xf>
    <xf numFmtId="188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NumberFormat="1" applyFont="1" applyFill="1" applyBorder="1" applyAlignment="1" applyProtection="1">
      <alignment horizontal="center" vertical="center"/>
      <protection locked="0"/>
    </xf>
    <xf numFmtId="0" fontId="5" fillId="0" borderId="69" xfId="0" applyNumberFormat="1" applyFont="1" applyFill="1" applyBorder="1" applyAlignment="1" applyProtection="1">
      <alignment horizontal="center" vertical="center"/>
      <protection locked="0"/>
    </xf>
    <xf numFmtId="189" fontId="5" fillId="0" borderId="62" xfId="0" applyNumberFormat="1" applyFont="1" applyFill="1" applyBorder="1" applyAlignment="1" applyProtection="1">
      <alignment horizontal="center" vertical="center"/>
      <protection locked="0"/>
    </xf>
    <xf numFmtId="189" fontId="5" fillId="0" borderId="63" xfId="0" applyNumberFormat="1" applyFont="1" applyFill="1" applyBorder="1" applyAlignment="1" applyProtection="1">
      <alignment horizontal="center" vertical="center"/>
      <protection locked="0"/>
    </xf>
    <xf numFmtId="189" fontId="5" fillId="0" borderId="65" xfId="0" applyNumberFormat="1" applyFont="1" applyFill="1" applyBorder="1" applyAlignment="1" applyProtection="1">
      <alignment horizontal="center" vertical="center"/>
      <protection locked="0"/>
    </xf>
    <xf numFmtId="189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left" vertical="center"/>
      <protection locked="0"/>
    </xf>
    <xf numFmtId="0" fontId="5" fillId="0" borderId="66" xfId="0" applyFont="1" applyFill="1" applyBorder="1" applyAlignment="1" applyProtection="1">
      <alignment horizontal="left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>
      <alignment horizontal="center"/>
    </xf>
    <xf numFmtId="0" fontId="0" fillId="4" borderId="63" xfId="0" applyFill="1" applyBorder="1" applyAlignment="1">
      <alignment horizontal="center"/>
    </xf>
    <xf numFmtId="0" fontId="15" fillId="3" borderId="61" xfId="0" applyFont="1" applyFill="1" applyBorder="1" applyAlignment="1">
      <alignment vertical="center"/>
    </xf>
    <xf numFmtId="0" fontId="15" fillId="3" borderId="64" xfId="0" applyFont="1" applyFill="1" applyBorder="1" applyAlignment="1">
      <alignment vertical="center"/>
    </xf>
    <xf numFmtId="0" fontId="15" fillId="3" borderId="67" xfId="0" applyFont="1" applyFill="1" applyBorder="1" applyAlignment="1">
      <alignment vertical="center"/>
    </xf>
    <xf numFmtId="0" fontId="15" fillId="3" borderId="73" xfId="0" applyFont="1" applyFill="1" applyBorder="1" applyAlignment="1">
      <alignment vertical="center"/>
    </xf>
    <xf numFmtId="0" fontId="0" fillId="3" borderId="61" xfId="0" applyFill="1" applyBorder="1"/>
    <xf numFmtId="0" fontId="0" fillId="3" borderId="62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191" fontId="5" fillId="0" borderId="1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206" fontId="14" fillId="0" borderId="71" xfId="1" applyNumberFormat="1" applyFont="1" applyFill="1" applyBorder="1"/>
    <xf numFmtId="206" fontId="14" fillId="0" borderId="72" xfId="1" applyNumberFormat="1" applyFont="1" applyFill="1" applyBorder="1"/>
    <xf numFmtId="206" fontId="14" fillId="0" borderId="88" xfId="1" applyNumberFormat="1" applyFont="1" applyFill="1" applyBorder="1"/>
    <xf numFmtId="206" fontId="14" fillId="0" borderId="92" xfId="1" applyNumberFormat="1" applyFont="1" applyFill="1" applyBorder="1"/>
    <xf numFmtId="206" fontId="14" fillId="0" borderId="70" xfId="1" applyNumberFormat="1" applyFont="1" applyFill="1" applyBorder="1"/>
    <xf numFmtId="206" fontId="5" fillId="0" borderId="66" xfId="0" applyNumberFormat="1" applyFont="1" applyFill="1" applyBorder="1" applyAlignment="1" applyProtection="1">
      <alignment horizontal="center" vertical="center"/>
      <protection locked="0"/>
    </xf>
    <xf numFmtId="206" fontId="5" fillId="0" borderId="69" xfId="0" applyNumberFormat="1" applyFont="1" applyFill="1" applyBorder="1" applyAlignment="1" applyProtection="1">
      <alignment horizontal="center" vertical="center"/>
      <protection locked="0"/>
    </xf>
    <xf numFmtId="206" fontId="0" fillId="0" borderId="66" xfId="0" applyNumberFormat="1" applyFill="1" applyBorder="1" applyProtection="1">
      <protection locked="0"/>
    </xf>
    <xf numFmtId="206" fontId="0" fillId="0" borderId="78" xfId="0" applyNumberFormat="1" applyFill="1" applyBorder="1" applyProtection="1">
      <protection locked="0"/>
    </xf>
    <xf numFmtId="206" fontId="0" fillId="0" borderId="87" xfId="0" applyNumberFormat="1" applyFill="1" applyBorder="1" applyProtection="1">
      <protection locked="0"/>
    </xf>
    <xf numFmtId="206" fontId="0" fillId="0" borderId="91" xfId="0" applyNumberFormat="1" applyFill="1" applyBorder="1" applyProtection="1">
      <protection locked="0"/>
    </xf>
    <xf numFmtId="206" fontId="0" fillId="0" borderId="81" xfId="0" applyNumberFormat="1" applyFill="1" applyBorder="1" applyProtection="1">
      <protection locked="0"/>
    </xf>
    <xf numFmtId="206" fontId="5" fillId="0" borderId="13" xfId="0" applyNumberFormat="1" applyFont="1" applyFill="1" applyBorder="1" applyAlignment="1">
      <alignment horizontal="right" vertical="center"/>
    </xf>
    <xf numFmtId="206" fontId="5" fillId="0" borderId="8" xfId="0" applyNumberFormat="1" applyFont="1" applyFill="1" applyBorder="1" applyAlignment="1">
      <alignment horizontal="right" vertical="center"/>
    </xf>
    <xf numFmtId="206" fontId="5" fillId="0" borderId="10" xfId="0" applyNumberFormat="1" applyFont="1" applyFill="1" applyBorder="1" applyAlignment="1">
      <alignment horizontal="right" vertical="center"/>
    </xf>
    <xf numFmtId="206" fontId="5" fillId="0" borderId="14" xfId="0" applyNumberFormat="1" applyFont="1" applyFill="1" applyBorder="1" applyAlignment="1">
      <alignment horizontal="right" vertical="center"/>
    </xf>
    <xf numFmtId="206" fontId="5" fillId="0" borderId="48" xfId="0" applyNumberFormat="1" applyFont="1" applyFill="1" applyBorder="1" applyAlignment="1">
      <alignment horizontal="right" vertical="center"/>
    </xf>
    <xf numFmtId="206" fontId="5" fillId="0" borderId="38" xfId="0" applyNumberFormat="1" applyFont="1" applyFill="1" applyBorder="1" applyAlignment="1">
      <alignment horizontal="right" vertical="center"/>
    </xf>
    <xf numFmtId="206" fontId="5" fillId="0" borderId="37" xfId="0" applyNumberFormat="1" applyFont="1" applyFill="1" applyBorder="1" applyAlignment="1">
      <alignment horizontal="right" vertical="center"/>
    </xf>
    <xf numFmtId="206" fontId="0" fillId="0" borderId="0" xfId="0" applyNumberFormat="1" applyFill="1"/>
    <xf numFmtId="0" fontId="0" fillId="3" borderId="93" xfId="0" applyFill="1" applyBorder="1" applyAlignment="1">
      <alignment horizontal="center"/>
    </xf>
    <xf numFmtId="0" fontId="0" fillId="3" borderId="94" xfId="0" applyFill="1" applyBorder="1" applyAlignment="1">
      <alignment horizontal="center"/>
    </xf>
    <xf numFmtId="0" fontId="0" fillId="3" borderId="95" xfId="0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206" fontId="0" fillId="0" borderId="84" xfId="0" applyNumberFormat="1" applyFill="1" applyBorder="1"/>
    <xf numFmtId="206" fontId="0" fillId="0" borderId="82" xfId="0" applyNumberFormat="1" applyFill="1" applyBorder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345280</xdr:colOff>
      <xdr:row>19</xdr:row>
      <xdr:rowOff>29764</xdr:rowOff>
    </xdr:from>
    <xdr:to>
      <xdr:col>11</xdr:col>
      <xdr:colOff>458390</xdr:colOff>
      <xdr:row>39</xdr:row>
      <xdr:rowOff>133350</xdr:rowOff>
    </xdr:to>
    <xdr:grpSp>
      <xdr:nvGrpSpPr>
        <xdr:cNvPr id="8" name="グループ化 7"/>
        <xdr:cNvGrpSpPr/>
      </xdr:nvGrpSpPr>
      <xdr:grpSpPr>
        <a:xfrm>
          <a:off x="6112615" y="3316412"/>
          <a:ext cx="2876407" cy="3725180"/>
          <a:chOff x="6823462" y="191149"/>
          <a:chExt cx="3643312" cy="4479906"/>
        </a:xfrm>
      </xdr:grpSpPr>
      <mc:AlternateContent xmlns:mc="http://schemas.openxmlformats.org/markup-compatibility/2006">
        <mc:Choice xmlns:a14="http://schemas.microsoft.com/office/drawing/2010/main" Requires="a14">
          <xdr:pic>
            <xdr:nvPicPr>
              <xdr:cNvPr id="3" name="図 2"/>
              <xdr:cNvPicPr>
                <a:picLocks noChangeAspect="1" noChangeArrowheads="1"/>
                <a:extLst>
                  <a:ext uri="{84589F7E-364E-4C9E-8A38-B11213B215E9}">
                    <a14:cameraTool cellRange="'1枚目'!$A$7:$Q$56" spid="_x0000_s6315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6823462" y="393557"/>
                <a:ext cx="3643312" cy="4277498"/>
              </a:xfrm>
              <a:prstGeom prst="roundRect">
                <a:avLst>
                  <a:gd name="adj" fmla="val 10034"/>
                </a:avLst>
              </a:prstGeom>
              <a:noFill/>
              <a:ln w="19050">
                <a:solidFill>
                  <a:srgbClr val="00B0F0"/>
                </a:solidFill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7515616" y="191149"/>
            <a:ext cx="2373097" cy="232901"/>
          </a:xfrm>
          <a:prstGeom prst="roundRect">
            <a:avLst/>
          </a:prstGeom>
          <a:solidFill>
            <a:schemeClr val="accent3">
              <a:lumMod val="20000"/>
              <a:lumOff val="8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/>
              <a:t>図２　印刷イメージ</a:t>
            </a:r>
          </a:p>
        </xdr:txBody>
      </xdr:sp>
    </xdr:grpSp>
    <xdr:clientData/>
  </xdr:twoCellAnchor>
  <xdr:twoCellAnchor editAs="oneCell">
    <xdr:from>
      <xdr:col>1</xdr:col>
      <xdr:colOff>238124</xdr:colOff>
      <xdr:row>9</xdr:row>
      <xdr:rowOff>154782</xdr:rowOff>
    </xdr:from>
    <xdr:to>
      <xdr:col>3</xdr:col>
      <xdr:colOff>285748</xdr:colOff>
      <xdr:row>12</xdr:row>
      <xdr:rowOff>622</xdr:rowOff>
    </xdr:to>
    <xdr:pic>
      <xdr:nvPicPr>
        <xdr:cNvPr id="9" name="図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68" t="50740" r="40196" b="18419"/>
        <a:stretch/>
      </xdr:blipFill>
      <xdr:spPr>
        <a:xfrm>
          <a:off x="535780" y="1720454"/>
          <a:ext cx="2030015" cy="363762"/>
        </a:xfrm>
        <a:prstGeom prst="roundRect">
          <a:avLst>
            <a:gd name="adj" fmla="val 10034"/>
          </a:avLst>
        </a:prstGeom>
        <a:noFill/>
        <a:ln w="19050">
          <a:solidFill>
            <a:srgbClr val="00B0F0"/>
          </a:solidFill>
        </a:ln>
      </xdr:spPr>
    </xdr:pic>
    <xdr:clientData/>
  </xdr:twoCellAnchor>
  <xdr:twoCellAnchor>
    <xdr:from>
      <xdr:col>5</xdr:col>
      <xdr:colOff>1256112</xdr:colOff>
      <xdr:row>0</xdr:row>
      <xdr:rowOff>220265</xdr:rowOff>
    </xdr:from>
    <xdr:to>
      <xdr:col>8</xdr:col>
      <xdr:colOff>247947</xdr:colOff>
      <xdr:row>17</xdr:row>
      <xdr:rowOff>31814</xdr:rowOff>
    </xdr:to>
    <xdr:grpSp>
      <xdr:nvGrpSpPr>
        <xdr:cNvPr id="17" name="グループ化 16"/>
        <xdr:cNvGrpSpPr/>
      </xdr:nvGrpSpPr>
      <xdr:grpSpPr>
        <a:xfrm>
          <a:off x="4919574" y="220265"/>
          <a:ext cx="1786532" cy="2763252"/>
          <a:chOff x="3625456" y="199168"/>
          <a:chExt cx="1771944" cy="2761584"/>
        </a:xfrm>
      </xdr:grpSpPr>
      <xdr:grpSp>
        <xdr:nvGrpSpPr>
          <xdr:cNvPr id="7" name="グループ化 6"/>
          <xdr:cNvGrpSpPr/>
        </xdr:nvGrpSpPr>
        <xdr:grpSpPr>
          <a:xfrm>
            <a:off x="3625456" y="199168"/>
            <a:ext cx="1771944" cy="2761584"/>
            <a:chOff x="3714753" y="407528"/>
            <a:chExt cx="1771944" cy="2761584"/>
          </a:xfrm>
        </xdr:grpSpPr>
        <xdr:pic>
          <xdr:nvPicPr>
            <xdr:cNvPr id="5" name="図 4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3714753" y="506014"/>
              <a:ext cx="1771944" cy="2663098"/>
            </a:xfrm>
            <a:prstGeom prst="roundRect">
              <a:avLst>
                <a:gd name="adj" fmla="val 4236"/>
              </a:avLst>
            </a:prstGeom>
            <a:ln w="19050">
              <a:solidFill>
                <a:schemeClr val="tx1"/>
              </a:solidFill>
            </a:ln>
          </xdr:spPr>
        </xdr:pic>
        <xdr:sp macro="" textlink="">
          <xdr:nvSpPr>
            <xdr:cNvPr id="6" name="テキスト ボックス 5"/>
            <xdr:cNvSpPr txBox="1"/>
          </xdr:nvSpPr>
          <xdr:spPr>
            <a:xfrm>
              <a:off x="4405312" y="407528"/>
              <a:ext cx="422167" cy="171797"/>
            </a:xfrm>
            <a:prstGeom prst="rect">
              <a:avLst/>
            </a:prstGeom>
            <a:solidFill>
              <a:schemeClr val="accent5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r>
                <a:rPr kumimoji="1" lang="ja-JP" altLang="en-US" sz="1100"/>
                <a:t>図１</a:t>
              </a:r>
            </a:p>
          </xdr:txBody>
        </xdr:sp>
      </xdr:grpSp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823221" y="765913"/>
            <a:ext cx="165498" cy="173237"/>
          </a:xfrm>
          <a:prstGeom prst="rect">
            <a:avLst/>
          </a:prstGeom>
        </xdr:spPr>
      </xdr:pic>
      <xdr:pic>
        <xdr:nvPicPr>
          <xdr:cNvPr id="11" name="図 10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715599" y="959134"/>
            <a:ext cx="167119" cy="172472"/>
          </a:xfrm>
          <a:prstGeom prst="rect">
            <a:avLst/>
          </a:prstGeom>
        </xdr:spPr>
      </xdr:pic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4058330" y="1910954"/>
            <a:ext cx="167119" cy="173237"/>
          </a:xfrm>
          <a:prstGeom prst="rect">
            <a:avLst/>
          </a:prstGeom>
        </xdr:spPr>
      </xdr:pic>
      <xdr:pic>
        <xdr:nvPicPr>
          <xdr:cNvPr id="13" name="図 12"/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4054077" y="2097370"/>
            <a:ext cx="166354" cy="173236"/>
          </a:xfrm>
          <a:prstGeom prst="rect">
            <a:avLst/>
          </a:prstGeom>
        </xdr:spPr>
      </xdr:pic>
      <xdr:pic>
        <xdr:nvPicPr>
          <xdr:cNvPr id="14" name="図 13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4054078" y="2267120"/>
            <a:ext cx="166263" cy="172473"/>
          </a:xfrm>
          <a:prstGeom prst="rect">
            <a:avLst/>
          </a:prstGeom>
        </xdr:spPr>
      </xdr:pic>
      <xdr:pic>
        <xdr:nvPicPr>
          <xdr:cNvPr id="15" name="図 14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3743155" y="1509203"/>
            <a:ext cx="166263" cy="173237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209550</xdr:colOff>
      <xdr:row>15</xdr:row>
      <xdr:rowOff>66675</xdr:rowOff>
    </xdr:from>
    <xdr:to>
      <xdr:col>3</xdr:col>
      <xdr:colOff>304522</xdr:colOff>
      <xdr:row>17</xdr:row>
      <xdr:rowOff>1869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838" t="6411"/>
        <a:stretch/>
      </xdr:blipFill>
      <xdr:spPr>
        <a:xfrm>
          <a:off x="504825" y="2743200"/>
          <a:ext cx="2076172" cy="278094"/>
        </a:xfrm>
        <a:prstGeom prst="roundRect">
          <a:avLst>
            <a:gd name="adj" fmla="val 10034"/>
          </a:avLst>
        </a:prstGeom>
        <a:noFill/>
        <a:ln w="19050">
          <a:solidFill>
            <a:srgbClr val="00B0F0"/>
          </a:solidFill>
        </a:ln>
      </xdr:spPr>
    </xdr:pic>
    <xdr:clientData/>
  </xdr:twoCellAnchor>
  <xdr:twoCellAnchor>
    <xdr:from>
      <xdr:col>2</xdr:col>
      <xdr:colOff>1443251</xdr:colOff>
      <xdr:row>15</xdr:row>
      <xdr:rowOff>57130</xdr:rowOff>
    </xdr:from>
    <xdr:to>
      <xdr:col>3</xdr:col>
      <xdr:colOff>55188</xdr:colOff>
      <xdr:row>16</xdr:row>
      <xdr:rowOff>123805</xdr:rowOff>
    </xdr:to>
    <xdr:sp macro="" textlink="">
      <xdr:nvSpPr>
        <xdr:cNvPr id="18" name="左矢印 17"/>
        <xdr:cNvSpPr/>
      </xdr:nvSpPr>
      <xdr:spPr bwMode="auto">
        <a:xfrm rot="20923183">
          <a:off x="2081740" y="2673888"/>
          <a:ext cx="255261" cy="234148"/>
        </a:xfrm>
        <a:prstGeom prst="left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26691</xdr:colOff>
      <xdr:row>15</xdr:row>
      <xdr:rowOff>87609</xdr:rowOff>
    </xdr:from>
    <xdr:to>
      <xdr:col>5</xdr:col>
      <xdr:colOff>426741</xdr:colOff>
      <xdr:row>16</xdr:row>
      <xdr:rowOff>73269</xdr:rowOff>
    </xdr:to>
    <xdr:sp macro="" textlink="">
      <xdr:nvSpPr>
        <xdr:cNvPr id="19" name="テキスト ボックス 18"/>
        <xdr:cNvSpPr txBox="1"/>
      </xdr:nvSpPr>
      <xdr:spPr>
        <a:xfrm>
          <a:off x="2308504" y="2704367"/>
          <a:ext cx="1781699" cy="15313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kumimoji="1" lang="ja-JP" altLang="en-US" sz="1050"/>
            <a:t>一番右端にあるシートです。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5" name="直線コネクタ 4"/>
        <xdr:cNvCxnSpPr/>
      </xdr:nvCxnSpPr>
      <xdr:spPr bwMode="auto">
        <a:xfrm flipH="1">
          <a:off x="19050" y="6791325"/>
          <a:ext cx="72675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72675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72675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72675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17</xdr:col>
      <xdr:colOff>0</xdr:colOff>
      <xdr:row>45</xdr:row>
      <xdr:rowOff>171450</xdr:rowOff>
    </xdr:to>
    <xdr:cxnSp macro="">
      <xdr:nvCxnSpPr>
        <xdr:cNvPr id="2" name="直線コネクタ 1"/>
        <xdr:cNvCxnSpPr/>
      </xdr:nvCxnSpPr>
      <xdr:spPr bwMode="auto">
        <a:xfrm flipH="1">
          <a:off x="19050" y="6791325"/>
          <a:ext cx="6619875" cy="1885950"/>
        </a:xfrm>
        <a:prstGeom prst="line">
          <a:avLst/>
        </a:prstGeom>
        <a:ln w="19050">
          <a:solidFill>
            <a:schemeClr val="tx1"/>
          </a:solidFill>
          <a:headEnd type="none" w="med" len="med"/>
          <a:tailEnd type="none" w="med" len="med"/>
        </a:ln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/>
  </sheetPr>
  <dimension ref="A1:M265"/>
  <sheetViews>
    <sheetView showGridLines="0" tabSelected="1" zoomScale="91" zoomScaleNormal="91" workbookViewId="0">
      <selection activeCell="D56" sqref="D56"/>
    </sheetView>
  </sheetViews>
  <sheetFormatPr defaultRowHeight="13.5"/>
  <cols>
    <col min="1" max="1" width="3.875" style="47" customWidth="1"/>
    <col min="2" max="2" width="4.5" style="47" bestFit="1" customWidth="1"/>
    <col min="3" max="3" width="21.5" style="47" bestFit="1" customWidth="1"/>
    <col min="4" max="4" width="9" style="47" customWidth="1"/>
    <col min="5" max="5" width="9.125" style="47" customWidth="1"/>
    <col min="6" max="6" width="18.5" style="47" bestFit="1" customWidth="1"/>
    <col min="7" max="11" width="9" style="47"/>
    <col min="12" max="12" width="7.25" style="47" customWidth="1"/>
    <col min="13" max="13" width="9" style="47" hidden="1" customWidth="1"/>
    <col min="14" max="16384" width="9" style="47"/>
  </cols>
  <sheetData>
    <row r="1" spans="1:13" s="495" customFormat="1" ht="21.75" customHeight="1">
      <c r="A1" s="497" t="s">
        <v>140</v>
      </c>
      <c r="M1" s="495" t="s">
        <v>79</v>
      </c>
    </row>
    <row r="2" spans="1:13">
      <c r="B2" s="48"/>
      <c r="M2" s="47" t="s">
        <v>80</v>
      </c>
    </row>
    <row r="3" spans="1:13">
      <c r="A3" s="47">
        <v>1</v>
      </c>
      <c r="B3" s="48" t="s">
        <v>141</v>
      </c>
      <c r="M3" s="47" t="s">
        <v>81</v>
      </c>
    </row>
    <row r="4" spans="1:13">
      <c r="A4" s="49"/>
      <c r="B4" s="48"/>
      <c r="M4" s="47" t="s">
        <v>82</v>
      </c>
    </row>
    <row r="5" spans="1:13">
      <c r="A5" s="47">
        <v>2</v>
      </c>
      <c r="B5" s="48" t="s">
        <v>150</v>
      </c>
      <c r="M5" s="47" t="s">
        <v>83</v>
      </c>
    </row>
    <row r="6" spans="1:13">
      <c r="A6" s="49"/>
      <c r="B6" s="48"/>
      <c r="M6" s="47" t="s">
        <v>84</v>
      </c>
    </row>
    <row r="7" spans="1:13" ht="13.5" customHeight="1">
      <c r="A7" s="47">
        <v>3</v>
      </c>
      <c r="B7" s="67" t="s">
        <v>152</v>
      </c>
      <c r="C7" s="67"/>
      <c r="D7" s="67"/>
      <c r="E7" s="67"/>
      <c r="M7" s="47" t="s">
        <v>85</v>
      </c>
    </row>
    <row r="8" spans="1:13">
      <c r="B8" s="67"/>
      <c r="C8" s="67"/>
      <c r="D8" s="67"/>
      <c r="E8" s="67"/>
      <c r="M8" s="47" t="s">
        <v>86</v>
      </c>
    </row>
    <row r="9" spans="1:13">
      <c r="B9" s="67"/>
      <c r="C9" s="67"/>
      <c r="D9" s="67"/>
      <c r="E9" s="67"/>
      <c r="M9" s="47" t="s">
        <v>87</v>
      </c>
    </row>
    <row r="10" spans="1:13">
      <c r="B10" s="48"/>
      <c r="M10" s="47" t="s">
        <v>88</v>
      </c>
    </row>
    <row r="11" spans="1:13">
      <c r="B11" s="48"/>
      <c r="M11" s="47" t="s">
        <v>89</v>
      </c>
    </row>
    <row r="12" spans="1:13">
      <c r="B12" s="48"/>
      <c r="M12" s="47" t="s">
        <v>90</v>
      </c>
    </row>
    <row r="13" spans="1:13">
      <c r="B13" s="48"/>
      <c r="M13" s="47" t="s">
        <v>91</v>
      </c>
    </row>
    <row r="14" spans="1:13">
      <c r="A14" s="47">
        <v>4</v>
      </c>
      <c r="B14" s="67" t="s">
        <v>156</v>
      </c>
      <c r="C14" s="67"/>
      <c r="D14" s="67"/>
      <c r="E14" s="67"/>
      <c r="M14" s="47" t="s">
        <v>92</v>
      </c>
    </row>
    <row r="15" spans="1:13">
      <c r="B15" s="67"/>
      <c r="C15" s="67"/>
      <c r="D15" s="67"/>
      <c r="E15" s="67"/>
      <c r="M15" s="47" t="s">
        <v>93</v>
      </c>
    </row>
    <row r="16" spans="1:13">
      <c r="B16" s="48"/>
      <c r="M16" s="47" t="s">
        <v>94</v>
      </c>
    </row>
    <row r="17" spans="1:13">
      <c r="B17" s="48"/>
      <c r="M17" s="47" t="s">
        <v>95</v>
      </c>
    </row>
    <row r="18" spans="1:13">
      <c r="B18" s="48"/>
      <c r="M18" s="47" t="s">
        <v>96</v>
      </c>
    </row>
    <row r="19" spans="1:13" s="495" customFormat="1">
      <c r="A19" s="495" t="s">
        <v>153</v>
      </c>
      <c r="B19" s="496"/>
      <c r="M19" s="495" t="s">
        <v>97</v>
      </c>
    </row>
    <row r="20" spans="1:13" ht="14.25" thickBot="1">
      <c r="B20" s="47" t="s">
        <v>151</v>
      </c>
      <c r="M20" s="47" t="s">
        <v>98</v>
      </c>
    </row>
    <row r="21" spans="1:13">
      <c r="C21" s="530" t="s">
        <v>18</v>
      </c>
      <c r="D21" s="518"/>
      <c r="E21" s="519"/>
      <c r="F21" s="50" t="str">
        <f>IF(ISBLANK($D21),"入力してください",TEXT($D21,"(ggge年m月d日)"))</f>
        <v>入力してください</v>
      </c>
      <c r="M21" s="47" t="s">
        <v>99</v>
      </c>
    </row>
    <row r="22" spans="1:13">
      <c r="C22" s="531" t="s">
        <v>19</v>
      </c>
      <c r="D22" s="520"/>
      <c r="E22" s="521"/>
      <c r="F22" s="50" t="str">
        <f>IF(ISBLANK($D22),"入力してください",TEXT($D22,"(ggge年m月d日)"))</f>
        <v>入力してください</v>
      </c>
      <c r="M22" s="47" t="s">
        <v>100</v>
      </c>
    </row>
    <row r="23" spans="1:13">
      <c r="C23" s="531" t="s">
        <v>51</v>
      </c>
      <c r="D23" s="522"/>
      <c r="E23" s="523"/>
      <c r="F23" s="38"/>
      <c r="M23" s="47" t="s">
        <v>101</v>
      </c>
    </row>
    <row r="24" spans="1:13">
      <c r="C24" s="531" t="s">
        <v>20</v>
      </c>
      <c r="D24" s="524"/>
      <c r="E24" s="525"/>
      <c r="F24" s="38"/>
      <c r="M24" s="47" t="s">
        <v>102</v>
      </c>
    </row>
    <row r="25" spans="1:13">
      <c r="C25" s="531" t="s">
        <v>21</v>
      </c>
      <c r="D25" s="524"/>
      <c r="E25" s="525"/>
      <c r="F25" s="38"/>
      <c r="M25" s="47" t="s">
        <v>103</v>
      </c>
    </row>
    <row r="26" spans="1:13" ht="14.25" thickBot="1">
      <c r="C26" s="532" t="s">
        <v>22</v>
      </c>
      <c r="D26" s="526"/>
      <c r="E26" s="527"/>
      <c r="F26" s="38"/>
      <c r="M26" s="47" t="s">
        <v>104</v>
      </c>
    </row>
    <row r="27" spans="1:13" ht="18.75" customHeight="1" thickBot="1">
      <c r="B27" s="47" t="s">
        <v>142</v>
      </c>
      <c r="C27" s="51"/>
      <c r="D27" s="71"/>
      <c r="E27" s="72"/>
      <c r="F27" s="38"/>
      <c r="M27" s="47" t="s">
        <v>105</v>
      </c>
    </row>
    <row r="28" spans="1:13">
      <c r="C28" s="530" t="s">
        <v>117</v>
      </c>
      <c r="D28" s="512"/>
      <c r="E28" s="513"/>
      <c r="F28" s="38"/>
      <c r="M28" s="47" t="s">
        <v>106</v>
      </c>
    </row>
    <row r="29" spans="1:13">
      <c r="C29" s="531" t="s">
        <v>118</v>
      </c>
      <c r="D29" s="514"/>
      <c r="E29" s="515"/>
      <c r="F29" s="38"/>
      <c r="M29" s="47" t="s">
        <v>107</v>
      </c>
    </row>
    <row r="30" spans="1:13">
      <c r="C30" s="531" t="s">
        <v>119</v>
      </c>
      <c r="D30" s="514"/>
      <c r="E30" s="515"/>
      <c r="F30" s="38" t="s">
        <v>149</v>
      </c>
      <c r="M30" s="47" t="s">
        <v>108</v>
      </c>
    </row>
    <row r="31" spans="1:13">
      <c r="C31" s="531" t="s">
        <v>120</v>
      </c>
      <c r="D31" s="514"/>
      <c r="E31" s="515"/>
      <c r="F31" s="38"/>
      <c r="M31" s="47" t="s">
        <v>109</v>
      </c>
    </row>
    <row r="32" spans="1:13" ht="14.25" thickBot="1">
      <c r="C32" s="532" t="s">
        <v>121</v>
      </c>
      <c r="D32" s="516"/>
      <c r="E32" s="517"/>
      <c r="F32" s="38"/>
      <c r="M32" s="47" t="s">
        <v>110</v>
      </c>
    </row>
    <row r="33" spans="2:13" ht="24" customHeight="1" thickBot="1">
      <c r="B33" s="47" t="s">
        <v>147</v>
      </c>
      <c r="C33" s="51"/>
      <c r="D33" s="52"/>
      <c r="E33" s="52"/>
      <c r="F33" s="38"/>
      <c r="M33" s="47" t="s">
        <v>111</v>
      </c>
    </row>
    <row r="34" spans="2:13" ht="14.25" thickBot="1">
      <c r="C34" s="533" t="s">
        <v>146</v>
      </c>
      <c r="D34" s="508">
        <v>10</v>
      </c>
      <c r="E34" s="509"/>
      <c r="F34" s="53" t="s">
        <v>143</v>
      </c>
      <c r="M34" s="47" t="s">
        <v>112</v>
      </c>
    </row>
    <row r="35" spans="2:13" ht="14.25" thickBot="1">
      <c r="C35" s="51"/>
      <c r="D35" s="54"/>
      <c r="E35" s="54"/>
      <c r="F35" s="53"/>
      <c r="M35" s="47" t="s">
        <v>113</v>
      </c>
    </row>
    <row r="36" spans="2:13" s="48" customFormat="1">
      <c r="C36" s="534"/>
      <c r="D36" s="528" t="s">
        <v>12</v>
      </c>
      <c r="E36" s="529" t="s">
        <v>11</v>
      </c>
      <c r="F36" s="57" t="s">
        <v>27</v>
      </c>
      <c r="M36" s="47" t="s">
        <v>114</v>
      </c>
    </row>
    <row r="37" spans="2:13">
      <c r="C37" s="531" t="s">
        <v>125</v>
      </c>
      <c r="D37" s="510"/>
      <c r="E37" s="544"/>
      <c r="F37" s="539">
        <f>D37*E37*(1+$D$34/100)</f>
        <v>0</v>
      </c>
    </row>
    <row r="38" spans="2:13" ht="14.25" thickBot="1">
      <c r="C38" s="532" t="s">
        <v>124</v>
      </c>
      <c r="D38" s="511"/>
      <c r="E38" s="545"/>
      <c r="F38" s="539">
        <f>D38*E38*(1+$D$34/100)</f>
        <v>0</v>
      </c>
    </row>
    <row r="39" spans="2:13">
      <c r="C39" s="51"/>
      <c r="D39" s="52"/>
      <c r="E39" s="52"/>
      <c r="F39" s="38"/>
    </row>
    <row r="40" spans="2:13" ht="14.25" thickBot="1">
      <c r="B40" s="47" t="s">
        <v>122</v>
      </c>
      <c r="C40" s="51"/>
      <c r="D40" s="52"/>
      <c r="E40" s="52"/>
      <c r="F40" s="38"/>
    </row>
    <row r="41" spans="2:13" ht="14.25" thickBot="1">
      <c r="C41" s="533" t="s">
        <v>148</v>
      </c>
      <c r="D41" s="508">
        <v>10</v>
      </c>
      <c r="E41" s="509"/>
      <c r="F41" s="55" t="s">
        <v>143</v>
      </c>
    </row>
    <row r="42" spans="2:13" s="48" customFormat="1" ht="14.25" thickBot="1">
      <c r="C42" s="51"/>
      <c r="D42" s="54"/>
      <c r="E42" s="54"/>
      <c r="F42" s="56"/>
    </row>
    <row r="43" spans="2:13">
      <c r="C43" s="534"/>
      <c r="D43" s="535" t="s">
        <v>123</v>
      </c>
      <c r="E43" s="536" t="s">
        <v>155</v>
      </c>
      <c r="F43" s="57" t="s">
        <v>27</v>
      </c>
    </row>
    <row r="44" spans="2:13">
      <c r="C44" s="531" t="s">
        <v>29</v>
      </c>
      <c r="D44" s="510"/>
      <c r="E44" s="544"/>
      <c r="F44" s="539">
        <f>$D44*$E44*(1+$D$41/100)</f>
        <v>0</v>
      </c>
    </row>
    <row r="45" spans="2:13">
      <c r="C45" s="531" t="s">
        <v>59</v>
      </c>
      <c r="D45" s="510"/>
      <c r="E45" s="544"/>
      <c r="F45" s="539">
        <f>$D45*$E45*(1+$D$41/100)</f>
        <v>0</v>
      </c>
    </row>
    <row r="46" spans="2:13" ht="14.25" thickBot="1">
      <c r="C46" s="531" t="s">
        <v>60</v>
      </c>
      <c r="D46" s="510"/>
      <c r="E46" s="544"/>
      <c r="F46" s="539">
        <f>$D46*$E46*(1+$D$41/100)</f>
        <v>0</v>
      </c>
    </row>
    <row r="47" spans="2:13">
      <c r="C47" s="534"/>
      <c r="D47" s="535" t="s">
        <v>12</v>
      </c>
      <c r="E47" s="536" t="s">
        <v>155</v>
      </c>
      <c r="F47" s="539"/>
    </row>
    <row r="48" spans="2:13">
      <c r="C48" s="531" t="s">
        <v>32</v>
      </c>
      <c r="D48" s="510"/>
      <c r="E48" s="544"/>
      <c r="F48" s="539">
        <f>$D48*$E48*(1+$D$41/100)</f>
        <v>0</v>
      </c>
    </row>
    <row r="49" spans="1:8">
      <c r="C49" s="531" t="s">
        <v>154</v>
      </c>
      <c r="D49" s="510"/>
      <c r="E49" s="544"/>
      <c r="F49" s="539">
        <f>$D49*$E49*(1+$D$41/100)</f>
        <v>0</v>
      </c>
    </row>
    <row r="50" spans="1:8" ht="14.25" thickBot="1">
      <c r="C50" s="532" t="s">
        <v>28</v>
      </c>
      <c r="D50" s="511"/>
      <c r="E50" s="545"/>
      <c r="F50" s="539">
        <f>$D50*$E50*(1+$D$41/100)</f>
        <v>0</v>
      </c>
    </row>
    <row r="51" spans="1:8" ht="18.75" customHeight="1" thickBot="1">
      <c r="B51" s="47" t="s">
        <v>145</v>
      </c>
    </row>
    <row r="52" spans="1:8" ht="14.25" thickBot="1">
      <c r="C52" s="533" t="s">
        <v>144</v>
      </c>
      <c r="D52" s="508">
        <v>10</v>
      </c>
      <c r="E52" s="509"/>
      <c r="F52" s="55" t="s">
        <v>143</v>
      </c>
    </row>
    <row r="53" spans="1:8" s="48" customFormat="1" ht="24" customHeight="1" thickBot="1">
      <c r="C53" s="51"/>
      <c r="D53" s="58" t="str">
        <f>"(合計 : " &amp; COUNTA($C$55:$C$254) &amp; " 件 " &amp; SUM(F55:F254) &amp; " 円) " &amp; (QUOTIENT(COUNTA($C$55:$C$254),15)+1) &amp; "枚綴り"</f>
        <v>(合計 : 1 件 2200 円) 1枚綴り</v>
      </c>
      <c r="E53" s="54"/>
      <c r="F53" s="56"/>
    </row>
    <row r="54" spans="1:8" ht="14.25" thickBot="1">
      <c r="B54" s="59" t="s">
        <v>115</v>
      </c>
      <c r="C54" s="559" t="s">
        <v>116</v>
      </c>
      <c r="D54" s="560" t="s">
        <v>53</v>
      </c>
      <c r="E54" s="561" t="s">
        <v>77</v>
      </c>
      <c r="F54" s="562" t="s">
        <v>27</v>
      </c>
      <c r="G54" s="66"/>
    </row>
    <row r="55" spans="1:8" ht="14.25" thickTop="1">
      <c r="A55" s="69" t="s">
        <v>126</v>
      </c>
      <c r="B55" s="60">
        <v>1</v>
      </c>
      <c r="C55" s="506" t="s">
        <v>157</v>
      </c>
      <c r="D55" s="507">
        <v>2</v>
      </c>
      <c r="E55" s="550">
        <v>1000</v>
      </c>
      <c r="F55" s="543">
        <f>IF(OR(ISBLANK($D55),ISBLANK($E55)),"",$D55*$E55*(1+$D$52/100))</f>
        <v>2200</v>
      </c>
      <c r="G55" s="47" t="str">
        <f>"↓1枚目 " &amp; TEXT(SUM($F$55:$F$69),"(計 #,### ) ")</f>
        <v xml:space="preserve">↓1枚目 (計 2,200 ) </v>
      </c>
      <c r="H55" s="564"/>
    </row>
    <row r="56" spans="1:8">
      <c r="A56" s="68"/>
      <c r="B56" s="61">
        <v>2</v>
      </c>
      <c r="C56" s="498"/>
      <c r="D56" s="499"/>
      <c r="E56" s="546"/>
      <c r="F56" s="539" t="str">
        <f t="shared" ref="F56:F119" si="0">IF(OR(ISBLANK($D56),ISBLANK($E56)),"",$D56*$E56*(1+$D$52/100))</f>
        <v/>
      </c>
    </row>
    <row r="57" spans="1:8">
      <c r="A57" s="68"/>
      <c r="B57" s="61">
        <v>3</v>
      </c>
      <c r="C57" s="498"/>
      <c r="D57" s="499"/>
      <c r="E57" s="546"/>
      <c r="F57" s="539" t="str">
        <f t="shared" si="0"/>
        <v/>
      </c>
    </row>
    <row r="58" spans="1:8">
      <c r="A58" s="68"/>
      <c r="B58" s="61">
        <v>4</v>
      </c>
      <c r="C58" s="498"/>
      <c r="D58" s="499"/>
      <c r="E58" s="546"/>
      <c r="F58" s="539" t="str">
        <f t="shared" si="0"/>
        <v/>
      </c>
    </row>
    <row r="59" spans="1:8">
      <c r="A59" s="68"/>
      <c r="B59" s="61">
        <v>5</v>
      </c>
      <c r="C59" s="498"/>
      <c r="D59" s="499"/>
      <c r="E59" s="546"/>
      <c r="F59" s="539" t="str">
        <f t="shared" si="0"/>
        <v/>
      </c>
    </row>
    <row r="60" spans="1:8">
      <c r="A60" s="68"/>
      <c r="B60" s="61">
        <v>6</v>
      </c>
      <c r="C60" s="498"/>
      <c r="D60" s="499"/>
      <c r="E60" s="546"/>
      <c r="F60" s="539" t="str">
        <f t="shared" si="0"/>
        <v/>
      </c>
    </row>
    <row r="61" spans="1:8">
      <c r="A61" s="68"/>
      <c r="B61" s="61">
        <v>7</v>
      </c>
      <c r="C61" s="498"/>
      <c r="D61" s="499"/>
      <c r="E61" s="546"/>
      <c r="F61" s="539" t="str">
        <f t="shared" si="0"/>
        <v/>
      </c>
    </row>
    <row r="62" spans="1:8">
      <c r="A62" s="68"/>
      <c r="B62" s="61">
        <v>8</v>
      </c>
      <c r="C62" s="498"/>
      <c r="D62" s="499"/>
      <c r="E62" s="546"/>
      <c r="F62" s="539" t="str">
        <f t="shared" si="0"/>
        <v/>
      </c>
    </row>
    <row r="63" spans="1:8">
      <c r="A63" s="68"/>
      <c r="B63" s="61">
        <v>9</v>
      </c>
      <c r="C63" s="498"/>
      <c r="D63" s="499"/>
      <c r="E63" s="546"/>
      <c r="F63" s="539" t="str">
        <f t="shared" si="0"/>
        <v/>
      </c>
    </row>
    <row r="64" spans="1:8">
      <c r="A64" s="68"/>
      <c r="B64" s="61">
        <v>10</v>
      </c>
      <c r="C64" s="498"/>
      <c r="D64" s="499"/>
      <c r="E64" s="546"/>
      <c r="F64" s="539" t="str">
        <f t="shared" si="0"/>
        <v/>
      </c>
    </row>
    <row r="65" spans="1:8">
      <c r="A65" s="68"/>
      <c r="B65" s="61">
        <v>11</v>
      </c>
      <c r="C65" s="498"/>
      <c r="D65" s="499"/>
      <c r="E65" s="546"/>
      <c r="F65" s="539" t="str">
        <f t="shared" si="0"/>
        <v/>
      </c>
    </row>
    <row r="66" spans="1:8">
      <c r="A66" s="68"/>
      <c r="B66" s="61">
        <v>12</v>
      </c>
      <c r="C66" s="498"/>
      <c r="D66" s="499"/>
      <c r="E66" s="546"/>
      <c r="F66" s="539" t="str">
        <f t="shared" si="0"/>
        <v/>
      </c>
    </row>
    <row r="67" spans="1:8">
      <c r="A67" s="68"/>
      <c r="B67" s="61">
        <v>13</v>
      </c>
      <c r="C67" s="498"/>
      <c r="D67" s="499"/>
      <c r="E67" s="546"/>
      <c r="F67" s="539" t="str">
        <f t="shared" si="0"/>
        <v/>
      </c>
    </row>
    <row r="68" spans="1:8">
      <c r="A68" s="68"/>
      <c r="B68" s="61">
        <v>14</v>
      </c>
      <c r="C68" s="498"/>
      <c r="D68" s="499"/>
      <c r="E68" s="546"/>
      <c r="F68" s="539" t="str">
        <f t="shared" si="0"/>
        <v/>
      </c>
    </row>
    <row r="69" spans="1:8" ht="14.25" thickBot="1">
      <c r="A69" s="68"/>
      <c r="B69" s="61">
        <v>15</v>
      </c>
      <c r="C69" s="500"/>
      <c r="D69" s="501"/>
      <c r="E69" s="547"/>
      <c r="F69" s="540" t="str">
        <f t="shared" si="0"/>
        <v/>
      </c>
      <c r="G69" s="563"/>
    </row>
    <row r="70" spans="1:8" ht="14.25" customHeight="1" thickTop="1">
      <c r="A70" s="69" t="s">
        <v>127</v>
      </c>
      <c r="B70" s="62">
        <v>16</v>
      </c>
      <c r="C70" s="502"/>
      <c r="D70" s="503"/>
      <c r="E70" s="548"/>
      <c r="F70" s="541" t="str">
        <f t="shared" si="0"/>
        <v/>
      </c>
      <c r="G70" s="47" t="str">
        <f>"↓2枚目 " &amp; TEXT(SUM($F$70:$F$84),"(計 #,### ) ")</f>
        <v xml:space="preserve">↓2枚目 (計  ) </v>
      </c>
      <c r="H70" s="63"/>
    </row>
    <row r="71" spans="1:8">
      <c r="A71" s="68"/>
      <c r="B71" s="64">
        <v>17</v>
      </c>
      <c r="C71" s="498"/>
      <c r="D71" s="499"/>
      <c r="E71" s="546"/>
      <c r="F71" s="539" t="str">
        <f t="shared" si="0"/>
        <v/>
      </c>
      <c r="G71" s="48"/>
    </row>
    <row r="72" spans="1:8">
      <c r="A72" s="68"/>
      <c r="B72" s="64">
        <v>18</v>
      </c>
      <c r="C72" s="498"/>
      <c r="D72" s="499"/>
      <c r="E72" s="546"/>
      <c r="F72" s="539" t="str">
        <f t="shared" si="0"/>
        <v/>
      </c>
      <c r="G72" s="48"/>
    </row>
    <row r="73" spans="1:8">
      <c r="A73" s="68"/>
      <c r="B73" s="64">
        <v>19</v>
      </c>
      <c r="C73" s="498"/>
      <c r="D73" s="499"/>
      <c r="E73" s="546"/>
      <c r="F73" s="539" t="str">
        <f t="shared" si="0"/>
        <v/>
      </c>
      <c r="G73" s="48"/>
    </row>
    <row r="74" spans="1:8">
      <c r="A74" s="68"/>
      <c r="B74" s="64">
        <v>20</v>
      </c>
      <c r="C74" s="498"/>
      <c r="D74" s="499"/>
      <c r="E74" s="546"/>
      <c r="F74" s="539" t="str">
        <f t="shared" si="0"/>
        <v/>
      </c>
      <c r="G74" s="48"/>
    </row>
    <row r="75" spans="1:8">
      <c r="A75" s="68"/>
      <c r="B75" s="64">
        <v>21</v>
      </c>
      <c r="C75" s="498"/>
      <c r="D75" s="499"/>
      <c r="E75" s="546"/>
      <c r="F75" s="539" t="str">
        <f t="shared" si="0"/>
        <v/>
      </c>
      <c r="G75" s="48"/>
    </row>
    <row r="76" spans="1:8">
      <c r="A76" s="68"/>
      <c r="B76" s="64">
        <v>22</v>
      </c>
      <c r="C76" s="498"/>
      <c r="D76" s="499"/>
      <c r="E76" s="546"/>
      <c r="F76" s="539" t="str">
        <f t="shared" si="0"/>
        <v/>
      </c>
      <c r="G76" s="48"/>
    </row>
    <row r="77" spans="1:8">
      <c r="A77" s="68"/>
      <c r="B77" s="64">
        <v>23</v>
      </c>
      <c r="C77" s="498"/>
      <c r="D77" s="499"/>
      <c r="E77" s="546"/>
      <c r="F77" s="539" t="str">
        <f t="shared" si="0"/>
        <v/>
      </c>
      <c r="G77" s="48"/>
    </row>
    <row r="78" spans="1:8">
      <c r="A78" s="68"/>
      <c r="B78" s="64">
        <v>24</v>
      </c>
      <c r="C78" s="498"/>
      <c r="D78" s="499"/>
      <c r="E78" s="546"/>
      <c r="F78" s="539" t="str">
        <f t="shared" si="0"/>
        <v/>
      </c>
      <c r="G78" s="48"/>
    </row>
    <row r="79" spans="1:8">
      <c r="A79" s="68"/>
      <c r="B79" s="64">
        <v>25</v>
      </c>
      <c r="C79" s="498"/>
      <c r="D79" s="499"/>
      <c r="E79" s="546"/>
      <c r="F79" s="539" t="str">
        <f t="shared" si="0"/>
        <v/>
      </c>
      <c r="G79" s="48"/>
    </row>
    <row r="80" spans="1:8">
      <c r="A80" s="68"/>
      <c r="B80" s="64">
        <v>26</v>
      </c>
      <c r="C80" s="498"/>
      <c r="D80" s="499"/>
      <c r="E80" s="546"/>
      <c r="F80" s="539" t="str">
        <f t="shared" si="0"/>
        <v/>
      </c>
      <c r="G80" s="48"/>
    </row>
    <row r="81" spans="1:8">
      <c r="A81" s="68"/>
      <c r="B81" s="64">
        <v>27</v>
      </c>
      <c r="C81" s="498"/>
      <c r="D81" s="499"/>
      <c r="E81" s="546"/>
      <c r="F81" s="539" t="str">
        <f t="shared" si="0"/>
        <v/>
      </c>
      <c r="G81" s="48"/>
    </row>
    <row r="82" spans="1:8">
      <c r="A82" s="68"/>
      <c r="B82" s="64">
        <v>28</v>
      </c>
      <c r="C82" s="498"/>
      <c r="D82" s="499"/>
      <c r="E82" s="546"/>
      <c r="F82" s="539" t="str">
        <f t="shared" si="0"/>
        <v/>
      </c>
      <c r="G82" s="48"/>
    </row>
    <row r="83" spans="1:8">
      <c r="A83" s="68"/>
      <c r="B83" s="64">
        <v>29</v>
      </c>
      <c r="C83" s="498"/>
      <c r="D83" s="499"/>
      <c r="E83" s="546"/>
      <c r="F83" s="539" t="str">
        <f t="shared" si="0"/>
        <v/>
      </c>
      <c r="G83" s="48"/>
    </row>
    <row r="84" spans="1:8" ht="14.25" thickBot="1">
      <c r="A84" s="70"/>
      <c r="B84" s="65">
        <v>30</v>
      </c>
      <c r="C84" s="504"/>
      <c r="D84" s="505"/>
      <c r="E84" s="549"/>
      <c r="F84" s="542" t="str">
        <f t="shared" si="0"/>
        <v/>
      </c>
      <c r="G84" s="558"/>
    </row>
    <row r="85" spans="1:8" ht="13.5" customHeight="1" thickTop="1">
      <c r="A85" s="69" t="s">
        <v>128</v>
      </c>
      <c r="B85" s="62">
        <v>31</v>
      </c>
      <c r="C85" s="502"/>
      <c r="D85" s="503"/>
      <c r="E85" s="548"/>
      <c r="F85" s="541" t="str">
        <f t="shared" si="0"/>
        <v/>
      </c>
      <c r="G85" s="63" t="str">
        <f>"↓3枚目 " &amp; TEXT(SUM($F$85:$F$99),"(計 #,### ) ")</f>
        <v xml:space="preserve">↓3枚目 (計  ) </v>
      </c>
      <c r="H85" s="63"/>
    </row>
    <row r="86" spans="1:8">
      <c r="A86" s="68"/>
      <c r="B86" s="64">
        <v>32</v>
      </c>
      <c r="C86" s="498"/>
      <c r="D86" s="499"/>
      <c r="E86" s="546"/>
      <c r="F86" s="539" t="str">
        <f t="shared" si="0"/>
        <v/>
      </c>
      <c r="G86" s="48"/>
    </row>
    <row r="87" spans="1:8">
      <c r="A87" s="68"/>
      <c r="B87" s="64">
        <v>33</v>
      </c>
      <c r="C87" s="498"/>
      <c r="D87" s="499"/>
      <c r="E87" s="546"/>
      <c r="F87" s="539" t="str">
        <f t="shared" si="0"/>
        <v/>
      </c>
      <c r="G87" s="48"/>
    </row>
    <row r="88" spans="1:8">
      <c r="A88" s="68"/>
      <c r="B88" s="64">
        <v>34</v>
      </c>
      <c r="C88" s="498"/>
      <c r="D88" s="499"/>
      <c r="E88" s="546"/>
      <c r="F88" s="539" t="str">
        <f t="shared" si="0"/>
        <v/>
      </c>
      <c r="G88" s="48"/>
    </row>
    <row r="89" spans="1:8">
      <c r="A89" s="68"/>
      <c r="B89" s="64">
        <v>35</v>
      </c>
      <c r="C89" s="498"/>
      <c r="D89" s="499"/>
      <c r="E89" s="546"/>
      <c r="F89" s="539" t="str">
        <f t="shared" si="0"/>
        <v/>
      </c>
      <c r="G89" s="48"/>
    </row>
    <row r="90" spans="1:8">
      <c r="A90" s="68"/>
      <c r="B90" s="64">
        <v>36</v>
      </c>
      <c r="C90" s="498"/>
      <c r="D90" s="499"/>
      <c r="E90" s="546"/>
      <c r="F90" s="539" t="str">
        <f t="shared" si="0"/>
        <v/>
      </c>
      <c r="G90" s="48"/>
    </row>
    <row r="91" spans="1:8">
      <c r="A91" s="68"/>
      <c r="B91" s="64">
        <v>37</v>
      </c>
      <c r="C91" s="498"/>
      <c r="D91" s="499"/>
      <c r="E91" s="546"/>
      <c r="F91" s="539" t="str">
        <f t="shared" si="0"/>
        <v/>
      </c>
      <c r="G91" s="48"/>
    </row>
    <row r="92" spans="1:8">
      <c r="A92" s="68"/>
      <c r="B92" s="64">
        <v>38</v>
      </c>
      <c r="C92" s="498"/>
      <c r="D92" s="499"/>
      <c r="E92" s="546"/>
      <c r="F92" s="539" t="str">
        <f t="shared" si="0"/>
        <v/>
      </c>
      <c r="G92" s="48"/>
    </row>
    <row r="93" spans="1:8">
      <c r="A93" s="68"/>
      <c r="B93" s="64">
        <v>39</v>
      </c>
      <c r="C93" s="498"/>
      <c r="D93" s="499"/>
      <c r="E93" s="546"/>
      <c r="F93" s="539" t="str">
        <f t="shared" si="0"/>
        <v/>
      </c>
      <c r="G93" s="48"/>
    </row>
    <row r="94" spans="1:8">
      <c r="A94" s="68"/>
      <c r="B94" s="64">
        <v>40</v>
      </c>
      <c r="C94" s="498"/>
      <c r="D94" s="499"/>
      <c r="E94" s="546"/>
      <c r="F94" s="539" t="str">
        <f t="shared" si="0"/>
        <v/>
      </c>
      <c r="G94" s="48"/>
    </row>
    <row r="95" spans="1:8">
      <c r="A95" s="68"/>
      <c r="B95" s="64">
        <v>41</v>
      </c>
      <c r="C95" s="498"/>
      <c r="D95" s="499"/>
      <c r="E95" s="546"/>
      <c r="F95" s="539" t="str">
        <f t="shared" si="0"/>
        <v/>
      </c>
      <c r="G95" s="48"/>
    </row>
    <row r="96" spans="1:8">
      <c r="A96" s="68"/>
      <c r="B96" s="64">
        <v>42</v>
      </c>
      <c r="C96" s="498"/>
      <c r="D96" s="499"/>
      <c r="E96" s="546"/>
      <c r="F96" s="539" t="str">
        <f t="shared" si="0"/>
        <v/>
      </c>
      <c r="G96" s="48"/>
    </row>
    <row r="97" spans="1:8">
      <c r="A97" s="68"/>
      <c r="B97" s="64">
        <v>43</v>
      </c>
      <c r="C97" s="498"/>
      <c r="D97" s="499"/>
      <c r="E97" s="546"/>
      <c r="F97" s="539" t="str">
        <f t="shared" si="0"/>
        <v/>
      </c>
      <c r="G97" s="48"/>
    </row>
    <row r="98" spans="1:8">
      <c r="A98" s="68"/>
      <c r="B98" s="64">
        <v>44</v>
      </c>
      <c r="C98" s="498"/>
      <c r="D98" s="499"/>
      <c r="E98" s="546"/>
      <c r="F98" s="539" t="str">
        <f t="shared" si="0"/>
        <v/>
      </c>
      <c r="G98" s="48"/>
    </row>
    <row r="99" spans="1:8" ht="14.25" thickBot="1">
      <c r="A99" s="70"/>
      <c r="B99" s="65">
        <v>45</v>
      </c>
      <c r="C99" s="504"/>
      <c r="D99" s="505"/>
      <c r="E99" s="549"/>
      <c r="F99" s="542" t="str">
        <f t="shared" si="0"/>
        <v/>
      </c>
      <c r="G99" s="563"/>
      <c r="H99" s="66"/>
    </row>
    <row r="100" spans="1:8" ht="13.5" customHeight="1" thickTop="1">
      <c r="A100" s="69" t="s">
        <v>129</v>
      </c>
      <c r="B100" s="62">
        <v>46</v>
      </c>
      <c r="C100" s="502"/>
      <c r="D100" s="503"/>
      <c r="E100" s="548"/>
      <c r="F100" s="541" t="str">
        <f t="shared" si="0"/>
        <v/>
      </c>
      <c r="G100" s="47" t="str">
        <f>"↓4枚目 " &amp; TEXT(SUM($F$100:$F$114),"(計 #,### ) ")</f>
        <v xml:space="preserve">↓4枚目 (計  ) </v>
      </c>
    </row>
    <row r="101" spans="1:8">
      <c r="A101" s="68"/>
      <c r="B101" s="64">
        <v>47</v>
      </c>
      <c r="C101" s="498"/>
      <c r="D101" s="499"/>
      <c r="E101" s="546"/>
      <c r="F101" s="539" t="str">
        <f t="shared" si="0"/>
        <v/>
      </c>
      <c r="G101" s="48"/>
    </row>
    <row r="102" spans="1:8">
      <c r="A102" s="68"/>
      <c r="B102" s="64">
        <v>48</v>
      </c>
      <c r="C102" s="498"/>
      <c r="D102" s="499"/>
      <c r="E102" s="546"/>
      <c r="F102" s="539" t="str">
        <f t="shared" si="0"/>
        <v/>
      </c>
      <c r="G102" s="48"/>
    </row>
    <row r="103" spans="1:8">
      <c r="A103" s="68"/>
      <c r="B103" s="64">
        <v>49</v>
      </c>
      <c r="C103" s="498"/>
      <c r="D103" s="499"/>
      <c r="E103" s="546"/>
      <c r="F103" s="539" t="str">
        <f t="shared" si="0"/>
        <v/>
      </c>
      <c r="G103" s="48"/>
    </row>
    <row r="104" spans="1:8">
      <c r="A104" s="68"/>
      <c r="B104" s="64">
        <v>50</v>
      </c>
      <c r="C104" s="498"/>
      <c r="D104" s="499"/>
      <c r="E104" s="546"/>
      <c r="F104" s="539" t="str">
        <f t="shared" si="0"/>
        <v/>
      </c>
      <c r="G104" s="48"/>
    </row>
    <row r="105" spans="1:8">
      <c r="A105" s="68"/>
      <c r="B105" s="64">
        <v>51</v>
      </c>
      <c r="C105" s="498"/>
      <c r="D105" s="499"/>
      <c r="E105" s="546"/>
      <c r="F105" s="539" t="str">
        <f t="shared" si="0"/>
        <v/>
      </c>
      <c r="G105" s="48"/>
    </row>
    <row r="106" spans="1:8">
      <c r="A106" s="68"/>
      <c r="B106" s="64">
        <v>52</v>
      </c>
      <c r="C106" s="498"/>
      <c r="D106" s="499"/>
      <c r="E106" s="546"/>
      <c r="F106" s="539" t="str">
        <f t="shared" si="0"/>
        <v/>
      </c>
      <c r="G106" s="48"/>
    </row>
    <row r="107" spans="1:8">
      <c r="A107" s="68"/>
      <c r="B107" s="64">
        <v>53</v>
      </c>
      <c r="C107" s="498"/>
      <c r="D107" s="499"/>
      <c r="E107" s="546"/>
      <c r="F107" s="539" t="str">
        <f t="shared" si="0"/>
        <v/>
      </c>
      <c r="G107" s="48"/>
    </row>
    <row r="108" spans="1:8">
      <c r="A108" s="68"/>
      <c r="B108" s="64">
        <v>54</v>
      </c>
      <c r="C108" s="498"/>
      <c r="D108" s="499"/>
      <c r="E108" s="546"/>
      <c r="F108" s="539" t="str">
        <f t="shared" si="0"/>
        <v/>
      </c>
      <c r="G108" s="48"/>
    </row>
    <row r="109" spans="1:8">
      <c r="A109" s="68"/>
      <c r="B109" s="64">
        <v>55</v>
      </c>
      <c r="C109" s="498"/>
      <c r="D109" s="499"/>
      <c r="E109" s="546"/>
      <c r="F109" s="539" t="str">
        <f t="shared" si="0"/>
        <v/>
      </c>
      <c r="G109" s="48"/>
    </row>
    <row r="110" spans="1:8">
      <c r="A110" s="68"/>
      <c r="B110" s="64">
        <v>56</v>
      </c>
      <c r="C110" s="498"/>
      <c r="D110" s="499"/>
      <c r="E110" s="546"/>
      <c r="F110" s="539" t="str">
        <f t="shared" si="0"/>
        <v/>
      </c>
      <c r="G110" s="48"/>
    </row>
    <row r="111" spans="1:8">
      <c r="A111" s="68"/>
      <c r="B111" s="64">
        <v>57</v>
      </c>
      <c r="C111" s="498"/>
      <c r="D111" s="499"/>
      <c r="E111" s="546"/>
      <c r="F111" s="539" t="str">
        <f t="shared" si="0"/>
        <v/>
      </c>
      <c r="G111" s="48"/>
    </row>
    <row r="112" spans="1:8">
      <c r="A112" s="68"/>
      <c r="B112" s="64">
        <v>58</v>
      </c>
      <c r="C112" s="498"/>
      <c r="D112" s="499"/>
      <c r="E112" s="546"/>
      <c r="F112" s="539" t="str">
        <f t="shared" si="0"/>
        <v/>
      </c>
      <c r="G112" s="48"/>
    </row>
    <row r="113" spans="1:8">
      <c r="A113" s="68"/>
      <c r="B113" s="64">
        <v>59</v>
      </c>
      <c r="C113" s="498"/>
      <c r="D113" s="499"/>
      <c r="E113" s="546"/>
      <c r="F113" s="539" t="str">
        <f t="shared" si="0"/>
        <v/>
      </c>
      <c r="G113" s="48"/>
    </row>
    <row r="114" spans="1:8" ht="14.25" thickBot="1">
      <c r="A114" s="70"/>
      <c r="B114" s="65">
        <v>60</v>
      </c>
      <c r="C114" s="504"/>
      <c r="D114" s="505"/>
      <c r="E114" s="549"/>
      <c r="F114" s="542" t="str">
        <f t="shared" si="0"/>
        <v/>
      </c>
      <c r="G114" s="558"/>
      <c r="H114" s="66"/>
    </row>
    <row r="115" spans="1:8" ht="13.5" customHeight="1" thickTop="1">
      <c r="A115" s="68" t="s">
        <v>130</v>
      </c>
      <c r="B115" s="58">
        <v>61</v>
      </c>
      <c r="C115" s="506"/>
      <c r="D115" s="507"/>
      <c r="E115" s="550"/>
      <c r="F115" s="543" t="str">
        <f t="shared" si="0"/>
        <v/>
      </c>
      <c r="G115" s="63" t="str">
        <f>"↓5枚目 " &amp; TEXT(SUM($F$115:$F$129),"(計 #,### ) ")</f>
        <v xml:space="preserve">↓5枚目 (計  ) </v>
      </c>
    </row>
    <row r="116" spans="1:8">
      <c r="A116" s="68"/>
      <c r="B116" s="58">
        <v>62</v>
      </c>
      <c r="C116" s="498"/>
      <c r="D116" s="499"/>
      <c r="E116" s="546"/>
      <c r="F116" s="539" t="str">
        <f t="shared" si="0"/>
        <v/>
      </c>
    </row>
    <row r="117" spans="1:8">
      <c r="A117" s="68"/>
      <c r="B117" s="58">
        <v>63</v>
      </c>
      <c r="C117" s="498"/>
      <c r="D117" s="499"/>
      <c r="E117" s="546"/>
      <c r="F117" s="539" t="str">
        <f t="shared" si="0"/>
        <v/>
      </c>
    </row>
    <row r="118" spans="1:8">
      <c r="A118" s="68"/>
      <c r="B118" s="58">
        <v>64</v>
      </c>
      <c r="C118" s="498"/>
      <c r="D118" s="499"/>
      <c r="E118" s="546"/>
      <c r="F118" s="539" t="str">
        <f t="shared" si="0"/>
        <v/>
      </c>
    </row>
    <row r="119" spans="1:8">
      <c r="A119" s="68"/>
      <c r="B119" s="58">
        <v>65</v>
      </c>
      <c r="C119" s="498"/>
      <c r="D119" s="499"/>
      <c r="E119" s="546"/>
      <c r="F119" s="539" t="str">
        <f t="shared" si="0"/>
        <v/>
      </c>
    </row>
    <row r="120" spans="1:8">
      <c r="A120" s="68"/>
      <c r="B120" s="58">
        <v>66</v>
      </c>
      <c r="C120" s="498"/>
      <c r="D120" s="499"/>
      <c r="E120" s="546"/>
      <c r="F120" s="539" t="str">
        <f t="shared" ref="F120:F183" si="1">IF(OR(ISBLANK($D120),ISBLANK($E120)),"",$D120*$E120*(1+$D$52/100))</f>
        <v/>
      </c>
    </row>
    <row r="121" spans="1:8">
      <c r="A121" s="68"/>
      <c r="B121" s="58">
        <v>67</v>
      </c>
      <c r="C121" s="498"/>
      <c r="D121" s="499"/>
      <c r="E121" s="546"/>
      <c r="F121" s="539" t="str">
        <f t="shared" si="1"/>
        <v/>
      </c>
    </row>
    <row r="122" spans="1:8">
      <c r="A122" s="68"/>
      <c r="B122" s="58">
        <v>68</v>
      </c>
      <c r="C122" s="498"/>
      <c r="D122" s="499"/>
      <c r="E122" s="546"/>
      <c r="F122" s="539" t="str">
        <f t="shared" si="1"/>
        <v/>
      </c>
    </row>
    <row r="123" spans="1:8">
      <c r="A123" s="68"/>
      <c r="B123" s="58">
        <v>69</v>
      </c>
      <c r="C123" s="498"/>
      <c r="D123" s="499"/>
      <c r="E123" s="546"/>
      <c r="F123" s="539" t="str">
        <f t="shared" si="1"/>
        <v/>
      </c>
    </row>
    <row r="124" spans="1:8">
      <c r="A124" s="68"/>
      <c r="B124" s="58">
        <v>70</v>
      </c>
      <c r="C124" s="498"/>
      <c r="D124" s="499"/>
      <c r="E124" s="546"/>
      <c r="F124" s="539" t="str">
        <f t="shared" si="1"/>
        <v/>
      </c>
    </row>
    <row r="125" spans="1:8">
      <c r="A125" s="68"/>
      <c r="B125" s="58">
        <v>71</v>
      </c>
      <c r="C125" s="498"/>
      <c r="D125" s="499"/>
      <c r="E125" s="546"/>
      <c r="F125" s="539" t="str">
        <f t="shared" si="1"/>
        <v/>
      </c>
    </row>
    <row r="126" spans="1:8">
      <c r="A126" s="68"/>
      <c r="B126" s="58">
        <v>72</v>
      </c>
      <c r="C126" s="498"/>
      <c r="D126" s="499"/>
      <c r="E126" s="546"/>
      <c r="F126" s="539" t="str">
        <f t="shared" si="1"/>
        <v/>
      </c>
    </row>
    <row r="127" spans="1:8">
      <c r="A127" s="68"/>
      <c r="B127" s="58">
        <v>73</v>
      </c>
      <c r="C127" s="498"/>
      <c r="D127" s="499"/>
      <c r="E127" s="546"/>
      <c r="F127" s="539" t="str">
        <f t="shared" si="1"/>
        <v/>
      </c>
    </row>
    <row r="128" spans="1:8">
      <c r="A128" s="68"/>
      <c r="B128" s="58">
        <v>74</v>
      </c>
      <c r="C128" s="498"/>
      <c r="D128" s="499"/>
      <c r="E128" s="546"/>
      <c r="F128" s="539" t="str">
        <f t="shared" si="1"/>
        <v/>
      </c>
    </row>
    <row r="129" spans="1:8" ht="14.25" thickBot="1">
      <c r="A129" s="68"/>
      <c r="B129" s="58">
        <v>75</v>
      </c>
      <c r="C129" s="500"/>
      <c r="D129" s="501"/>
      <c r="E129" s="547"/>
      <c r="F129" s="540" t="str">
        <f t="shared" si="1"/>
        <v/>
      </c>
      <c r="H129" s="66"/>
    </row>
    <row r="130" spans="1:8" ht="13.5" customHeight="1" thickTop="1">
      <c r="A130" s="69" t="s">
        <v>131</v>
      </c>
      <c r="B130" s="62">
        <v>76</v>
      </c>
      <c r="C130" s="502"/>
      <c r="D130" s="503"/>
      <c r="E130" s="548"/>
      <c r="F130" s="541" t="str">
        <f t="shared" si="1"/>
        <v/>
      </c>
      <c r="G130" s="63" t="str">
        <f>"↓6枚目 " &amp; TEXT(SUM($F$130:$F$144),"(計 #,### ) ")</f>
        <v xml:space="preserve">↓6枚目 (計  ) </v>
      </c>
    </row>
    <row r="131" spans="1:8">
      <c r="A131" s="68"/>
      <c r="B131" s="64">
        <v>77</v>
      </c>
      <c r="C131" s="498"/>
      <c r="D131" s="499"/>
      <c r="E131" s="546"/>
      <c r="F131" s="539" t="str">
        <f t="shared" si="1"/>
        <v/>
      </c>
      <c r="G131" s="48"/>
    </row>
    <row r="132" spans="1:8">
      <c r="A132" s="68"/>
      <c r="B132" s="64">
        <v>78</v>
      </c>
      <c r="C132" s="498"/>
      <c r="D132" s="499"/>
      <c r="E132" s="546"/>
      <c r="F132" s="539" t="str">
        <f t="shared" si="1"/>
        <v/>
      </c>
      <c r="G132" s="48"/>
    </row>
    <row r="133" spans="1:8">
      <c r="A133" s="68"/>
      <c r="B133" s="64">
        <v>79</v>
      </c>
      <c r="C133" s="498"/>
      <c r="D133" s="499"/>
      <c r="E133" s="546"/>
      <c r="F133" s="539" t="str">
        <f t="shared" si="1"/>
        <v/>
      </c>
      <c r="G133" s="48"/>
    </row>
    <row r="134" spans="1:8">
      <c r="A134" s="68"/>
      <c r="B134" s="64">
        <v>80</v>
      </c>
      <c r="C134" s="498"/>
      <c r="D134" s="499"/>
      <c r="E134" s="546"/>
      <c r="F134" s="539" t="str">
        <f t="shared" si="1"/>
        <v/>
      </c>
      <c r="G134" s="48"/>
    </row>
    <row r="135" spans="1:8">
      <c r="A135" s="68"/>
      <c r="B135" s="64">
        <v>81</v>
      </c>
      <c r="C135" s="498"/>
      <c r="D135" s="499"/>
      <c r="E135" s="546"/>
      <c r="F135" s="539" t="str">
        <f t="shared" si="1"/>
        <v/>
      </c>
      <c r="G135" s="48"/>
    </row>
    <row r="136" spans="1:8">
      <c r="A136" s="68"/>
      <c r="B136" s="64">
        <v>82</v>
      </c>
      <c r="C136" s="498"/>
      <c r="D136" s="499"/>
      <c r="E136" s="546"/>
      <c r="F136" s="539" t="str">
        <f t="shared" si="1"/>
        <v/>
      </c>
      <c r="G136" s="48"/>
    </row>
    <row r="137" spans="1:8">
      <c r="A137" s="68"/>
      <c r="B137" s="64">
        <v>83</v>
      </c>
      <c r="C137" s="498"/>
      <c r="D137" s="499"/>
      <c r="E137" s="546"/>
      <c r="F137" s="539" t="str">
        <f t="shared" si="1"/>
        <v/>
      </c>
      <c r="G137" s="48"/>
    </row>
    <row r="138" spans="1:8">
      <c r="A138" s="68"/>
      <c r="B138" s="64">
        <v>84</v>
      </c>
      <c r="C138" s="498"/>
      <c r="D138" s="499"/>
      <c r="E138" s="546"/>
      <c r="F138" s="539" t="str">
        <f t="shared" si="1"/>
        <v/>
      </c>
      <c r="G138" s="48"/>
    </row>
    <row r="139" spans="1:8">
      <c r="A139" s="68"/>
      <c r="B139" s="64">
        <v>85</v>
      </c>
      <c r="C139" s="498"/>
      <c r="D139" s="499"/>
      <c r="E139" s="546"/>
      <c r="F139" s="539" t="str">
        <f t="shared" si="1"/>
        <v/>
      </c>
      <c r="G139" s="48"/>
    </row>
    <row r="140" spans="1:8">
      <c r="A140" s="68"/>
      <c r="B140" s="64">
        <v>86</v>
      </c>
      <c r="C140" s="498"/>
      <c r="D140" s="499"/>
      <c r="E140" s="546"/>
      <c r="F140" s="539" t="str">
        <f t="shared" si="1"/>
        <v/>
      </c>
      <c r="G140" s="48"/>
    </row>
    <row r="141" spans="1:8">
      <c r="A141" s="68"/>
      <c r="B141" s="64">
        <v>87</v>
      </c>
      <c r="C141" s="498"/>
      <c r="D141" s="499"/>
      <c r="E141" s="546"/>
      <c r="F141" s="539" t="str">
        <f t="shared" si="1"/>
        <v/>
      </c>
      <c r="G141" s="48"/>
    </row>
    <row r="142" spans="1:8">
      <c r="A142" s="68"/>
      <c r="B142" s="64">
        <v>88</v>
      </c>
      <c r="C142" s="498"/>
      <c r="D142" s="499"/>
      <c r="E142" s="546"/>
      <c r="F142" s="539" t="str">
        <f t="shared" si="1"/>
        <v/>
      </c>
      <c r="G142" s="48"/>
    </row>
    <row r="143" spans="1:8">
      <c r="A143" s="68"/>
      <c r="B143" s="64">
        <v>89</v>
      </c>
      <c r="C143" s="498"/>
      <c r="D143" s="499"/>
      <c r="E143" s="546"/>
      <c r="F143" s="539" t="str">
        <f t="shared" si="1"/>
        <v/>
      </c>
      <c r="G143" s="48"/>
    </row>
    <row r="144" spans="1:8" ht="14.25" thickBot="1">
      <c r="A144" s="70"/>
      <c r="B144" s="65">
        <v>90</v>
      </c>
      <c r="C144" s="504"/>
      <c r="D144" s="505"/>
      <c r="E144" s="549"/>
      <c r="F144" s="542" t="str">
        <f t="shared" si="1"/>
        <v/>
      </c>
      <c r="G144" s="66"/>
    </row>
    <row r="145" spans="1:8" ht="13.5" customHeight="1" thickTop="1">
      <c r="A145" s="68" t="s">
        <v>132</v>
      </c>
      <c r="B145" s="58">
        <v>91</v>
      </c>
      <c r="C145" s="506"/>
      <c r="D145" s="507"/>
      <c r="E145" s="550"/>
      <c r="F145" s="543" t="str">
        <f t="shared" si="1"/>
        <v/>
      </c>
      <c r="G145" s="47" t="str">
        <f>"↓7枚目 " &amp; TEXT(SUM($F$145:$F$159),"(計 #,### ) ")</f>
        <v xml:space="preserve">↓7枚目 (計  ) </v>
      </c>
      <c r="H145" s="63"/>
    </row>
    <row r="146" spans="1:8">
      <c r="A146" s="68"/>
      <c r="B146" s="58">
        <v>92</v>
      </c>
      <c r="C146" s="498"/>
      <c r="D146" s="499"/>
      <c r="E146" s="546"/>
      <c r="F146" s="539" t="str">
        <f t="shared" si="1"/>
        <v/>
      </c>
    </row>
    <row r="147" spans="1:8">
      <c r="A147" s="68"/>
      <c r="B147" s="58">
        <v>93</v>
      </c>
      <c r="C147" s="498"/>
      <c r="D147" s="499"/>
      <c r="E147" s="546"/>
      <c r="F147" s="539" t="str">
        <f t="shared" si="1"/>
        <v/>
      </c>
    </row>
    <row r="148" spans="1:8">
      <c r="A148" s="68"/>
      <c r="B148" s="58">
        <v>94</v>
      </c>
      <c r="C148" s="498"/>
      <c r="D148" s="499"/>
      <c r="E148" s="546"/>
      <c r="F148" s="539" t="str">
        <f t="shared" si="1"/>
        <v/>
      </c>
    </row>
    <row r="149" spans="1:8">
      <c r="A149" s="68"/>
      <c r="B149" s="58">
        <v>95</v>
      </c>
      <c r="C149" s="498"/>
      <c r="D149" s="499"/>
      <c r="E149" s="546"/>
      <c r="F149" s="539" t="str">
        <f t="shared" si="1"/>
        <v/>
      </c>
    </row>
    <row r="150" spans="1:8">
      <c r="A150" s="68"/>
      <c r="B150" s="58">
        <v>96</v>
      </c>
      <c r="C150" s="498"/>
      <c r="D150" s="499"/>
      <c r="E150" s="546"/>
      <c r="F150" s="539" t="str">
        <f t="shared" si="1"/>
        <v/>
      </c>
    </row>
    <row r="151" spans="1:8">
      <c r="A151" s="68"/>
      <c r="B151" s="58">
        <v>97</v>
      </c>
      <c r="C151" s="498"/>
      <c r="D151" s="499"/>
      <c r="E151" s="546"/>
      <c r="F151" s="539" t="str">
        <f t="shared" si="1"/>
        <v/>
      </c>
    </row>
    <row r="152" spans="1:8">
      <c r="A152" s="68"/>
      <c r="B152" s="58">
        <v>98</v>
      </c>
      <c r="C152" s="498"/>
      <c r="D152" s="499"/>
      <c r="E152" s="546"/>
      <c r="F152" s="539" t="str">
        <f t="shared" si="1"/>
        <v/>
      </c>
    </row>
    <row r="153" spans="1:8">
      <c r="A153" s="68"/>
      <c r="B153" s="58">
        <v>99</v>
      </c>
      <c r="C153" s="498"/>
      <c r="D153" s="499"/>
      <c r="E153" s="546"/>
      <c r="F153" s="539" t="str">
        <f t="shared" si="1"/>
        <v/>
      </c>
    </row>
    <row r="154" spans="1:8">
      <c r="A154" s="68"/>
      <c r="B154" s="58">
        <v>100</v>
      </c>
      <c r="C154" s="498"/>
      <c r="D154" s="499"/>
      <c r="E154" s="546"/>
      <c r="F154" s="539" t="str">
        <f t="shared" si="1"/>
        <v/>
      </c>
    </row>
    <row r="155" spans="1:8">
      <c r="A155" s="68"/>
      <c r="B155" s="58">
        <v>101</v>
      </c>
      <c r="C155" s="498"/>
      <c r="D155" s="499"/>
      <c r="E155" s="546"/>
      <c r="F155" s="539" t="str">
        <f t="shared" si="1"/>
        <v/>
      </c>
    </row>
    <row r="156" spans="1:8">
      <c r="A156" s="68"/>
      <c r="B156" s="58">
        <v>102</v>
      </c>
      <c r="C156" s="498"/>
      <c r="D156" s="499"/>
      <c r="E156" s="546"/>
      <c r="F156" s="539" t="str">
        <f t="shared" si="1"/>
        <v/>
      </c>
    </row>
    <row r="157" spans="1:8">
      <c r="A157" s="68"/>
      <c r="B157" s="58">
        <v>103</v>
      </c>
      <c r="C157" s="498"/>
      <c r="D157" s="499"/>
      <c r="E157" s="546"/>
      <c r="F157" s="539" t="str">
        <f t="shared" si="1"/>
        <v/>
      </c>
    </row>
    <row r="158" spans="1:8">
      <c r="A158" s="68"/>
      <c r="B158" s="58">
        <v>104</v>
      </c>
      <c r="C158" s="498"/>
      <c r="D158" s="499"/>
      <c r="E158" s="546"/>
      <c r="F158" s="539" t="str">
        <f t="shared" si="1"/>
        <v/>
      </c>
    </row>
    <row r="159" spans="1:8" ht="14.25" thickBot="1">
      <c r="A159" s="68"/>
      <c r="B159" s="58">
        <v>105</v>
      </c>
      <c r="C159" s="500"/>
      <c r="D159" s="501"/>
      <c r="E159" s="547"/>
      <c r="F159" s="540" t="str">
        <f t="shared" si="1"/>
        <v/>
      </c>
    </row>
    <row r="160" spans="1:8" ht="13.5" customHeight="1" thickTop="1">
      <c r="A160" s="69" t="s">
        <v>133</v>
      </c>
      <c r="B160" s="62">
        <v>106</v>
      </c>
      <c r="C160" s="502"/>
      <c r="D160" s="503"/>
      <c r="E160" s="548"/>
      <c r="F160" s="541" t="str">
        <f t="shared" si="1"/>
        <v/>
      </c>
      <c r="G160" s="63" t="str">
        <f>"↓8枚目 " &amp; TEXT(SUM($F$160:$F$174),"(計 #,### ) ")</f>
        <v xml:space="preserve">↓8枚目 (計  ) </v>
      </c>
      <c r="H160" s="63"/>
    </row>
    <row r="161" spans="1:8">
      <c r="A161" s="68"/>
      <c r="B161" s="64">
        <v>107</v>
      </c>
      <c r="C161" s="498"/>
      <c r="D161" s="499"/>
      <c r="E161" s="546"/>
      <c r="F161" s="539" t="str">
        <f t="shared" si="1"/>
        <v/>
      </c>
      <c r="G161" s="48"/>
    </row>
    <row r="162" spans="1:8">
      <c r="A162" s="68"/>
      <c r="B162" s="64">
        <v>108</v>
      </c>
      <c r="C162" s="498"/>
      <c r="D162" s="499"/>
      <c r="E162" s="546"/>
      <c r="F162" s="539" t="str">
        <f t="shared" si="1"/>
        <v/>
      </c>
      <c r="G162" s="48"/>
    </row>
    <row r="163" spans="1:8">
      <c r="A163" s="68"/>
      <c r="B163" s="64">
        <v>109</v>
      </c>
      <c r="C163" s="498"/>
      <c r="D163" s="499"/>
      <c r="E163" s="546"/>
      <c r="F163" s="539" t="str">
        <f t="shared" si="1"/>
        <v/>
      </c>
      <c r="G163" s="48"/>
    </row>
    <row r="164" spans="1:8">
      <c r="A164" s="68"/>
      <c r="B164" s="64">
        <v>110</v>
      </c>
      <c r="C164" s="498"/>
      <c r="D164" s="499"/>
      <c r="E164" s="546"/>
      <c r="F164" s="539" t="str">
        <f t="shared" si="1"/>
        <v/>
      </c>
      <c r="G164" s="48"/>
    </row>
    <row r="165" spans="1:8">
      <c r="A165" s="68"/>
      <c r="B165" s="64">
        <v>111</v>
      </c>
      <c r="C165" s="498"/>
      <c r="D165" s="499"/>
      <c r="E165" s="546"/>
      <c r="F165" s="539" t="str">
        <f t="shared" si="1"/>
        <v/>
      </c>
      <c r="G165" s="48"/>
    </row>
    <row r="166" spans="1:8">
      <c r="A166" s="68"/>
      <c r="B166" s="64">
        <v>112</v>
      </c>
      <c r="C166" s="498"/>
      <c r="D166" s="499"/>
      <c r="E166" s="546"/>
      <c r="F166" s="539" t="str">
        <f t="shared" si="1"/>
        <v/>
      </c>
      <c r="G166" s="48"/>
    </row>
    <row r="167" spans="1:8">
      <c r="A167" s="68"/>
      <c r="B167" s="64">
        <v>113</v>
      </c>
      <c r="C167" s="498"/>
      <c r="D167" s="499"/>
      <c r="E167" s="546"/>
      <c r="F167" s="539" t="str">
        <f t="shared" si="1"/>
        <v/>
      </c>
      <c r="G167" s="48"/>
    </row>
    <row r="168" spans="1:8">
      <c r="A168" s="68"/>
      <c r="B168" s="64">
        <v>114</v>
      </c>
      <c r="C168" s="498"/>
      <c r="D168" s="499"/>
      <c r="E168" s="546"/>
      <c r="F168" s="539" t="str">
        <f t="shared" si="1"/>
        <v/>
      </c>
      <c r="G168" s="48"/>
    </row>
    <row r="169" spans="1:8">
      <c r="A169" s="68"/>
      <c r="B169" s="64">
        <v>115</v>
      </c>
      <c r="C169" s="498"/>
      <c r="D169" s="499"/>
      <c r="E169" s="546"/>
      <c r="F169" s="539" t="str">
        <f t="shared" si="1"/>
        <v/>
      </c>
      <c r="G169" s="48"/>
    </row>
    <row r="170" spans="1:8">
      <c r="A170" s="68"/>
      <c r="B170" s="64">
        <v>116</v>
      </c>
      <c r="C170" s="498"/>
      <c r="D170" s="499"/>
      <c r="E170" s="546"/>
      <c r="F170" s="539" t="str">
        <f t="shared" si="1"/>
        <v/>
      </c>
      <c r="G170" s="48"/>
    </row>
    <row r="171" spans="1:8">
      <c r="A171" s="68"/>
      <c r="B171" s="64">
        <v>117</v>
      </c>
      <c r="C171" s="498"/>
      <c r="D171" s="499"/>
      <c r="E171" s="546"/>
      <c r="F171" s="539" t="str">
        <f t="shared" si="1"/>
        <v/>
      </c>
      <c r="G171" s="48"/>
    </row>
    <row r="172" spans="1:8">
      <c r="A172" s="68"/>
      <c r="B172" s="64">
        <v>118</v>
      </c>
      <c r="C172" s="498"/>
      <c r="D172" s="499"/>
      <c r="E172" s="546"/>
      <c r="F172" s="539" t="str">
        <f t="shared" si="1"/>
        <v/>
      </c>
      <c r="G172" s="48"/>
    </row>
    <row r="173" spans="1:8">
      <c r="A173" s="68"/>
      <c r="B173" s="64">
        <v>119</v>
      </c>
      <c r="C173" s="498"/>
      <c r="D173" s="499"/>
      <c r="E173" s="546"/>
      <c r="F173" s="539" t="str">
        <f t="shared" si="1"/>
        <v/>
      </c>
      <c r="G173" s="48"/>
    </row>
    <row r="174" spans="1:8" ht="14.25" thickBot="1">
      <c r="A174" s="70"/>
      <c r="B174" s="65">
        <v>120</v>
      </c>
      <c r="C174" s="504"/>
      <c r="D174" s="505"/>
      <c r="E174" s="549"/>
      <c r="F174" s="542" t="str">
        <f t="shared" si="1"/>
        <v/>
      </c>
      <c r="G174" s="66"/>
    </row>
    <row r="175" spans="1:8" ht="13.5" customHeight="1" thickTop="1">
      <c r="A175" s="68" t="s">
        <v>134</v>
      </c>
      <c r="B175" s="58">
        <v>121</v>
      </c>
      <c r="C175" s="506"/>
      <c r="D175" s="507"/>
      <c r="E175" s="550"/>
      <c r="F175" s="543" t="str">
        <f t="shared" si="1"/>
        <v/>
      </c>
      <c r="G175" s="47" t="str">
        <f>"↓9枚目 " &amp; TEXT(SUM($F$175:$F$189),"(計 #,### ) ")</f>
        <v xml:space="preserve">↓9枚目 (計  ) </v>
      </c>
      <c r="H175" s="63"/>
    </row>
    <row r="176" spans="1:8">
      <c r="A176" s="68"/>
      <c r="B176" s="58">
        <v>122</v>
      </c>
      <c r="C176" s="498"/>
      <c r="D176" s="499"/>
      <c r="E176" s="546"/>
      <c r="F176" s="539" t="str">
        <f t="shared" si="1"/>
        <v/>
      </c>
    </row>
    <row r="177" spans="1:8">
      <c r="A177" s="68"/>
      <c r="B177" s="58">
        <v>123</v>
      </c>
      <c r="C177" s="498"/>
      <c r="D177" s="499"/>
      <c r="E177" s="546"/>
      <c r="F177" s="539" t="str">
        <f t="shared" si="1"/>
        <v/>
      </c>
    </row>
    <row r="178" spans="1:8">
      <c r="A178" s="68"/>
      <c r="B178" s="58">
        <v>124</v>
      </c>
      <c r="C178" s="498"/>
      <c r="D178" s="499"/>
      <c r="E178" s="546"/>
      <c r="F178" s="539" t="str">
        <f t="shared" si="1"/>
        <v/>
      </c>
    </row>
    <row r="179" spans="1:8">
      <c r="A179" s="68"/>
      <c r="B179" s="58">
        <v>125</v>
      </c>
      <c r="C179" s="498"/>
      <c r="D179" s="499"/>
      <c r="E179" s="546"/>
      <c r="F179" s="539" t="str">
        <f t="shared" si="1"/>
        <v/>
      </c>
    </row>
    <row r="180" spans="1:8">
      <c r="A180" s="68"/>
      <c r="B180" s="58">
        <v>126</v>
      </c>
      <c r="C180" s="498"/>
      <c r="D180" s="499"/>
      <c r="E180" s="546"/>
      <c r="F180" s="539" t="str">
        <f t="shared" si="1"/>
        <v/>
      </c>
    </row>
    <row r="181" spans="1:8">
      <c r="A181" s="68"/>
      <c r="B181" s="58">
        <v>127</v>
      </c>
      <c r="C181" s="498"/>
      <c r="D181" s="499"/>
      <c r="E181" s="546"/>
      <c r="F181" s="539" t="str">
        <f t="shared" si="1"/>
        <v/>
      </c>
    </row>
    <row r="182" spans="1:8">
      <c r="A182" s="68"/>
      <c r="B182" s="58">
        <v>128</v>
      </c>
      <c r="C182" s="498"/>
      <c r="D182" s="499"/>
      <c r="E182" s="546"/>
      <c r="F182" s="539" t="str">
        <f t="shared" si="1"/>
        <v/>
      </c>
    </row>
    <row r="183" spans="1:8">
      <c r="A183" s="68"/>
      <c r="B183" s="58">
        <v>129</v>
      </c>
      <c r="C183" s="498"/>
      <c r="D183" s="499"/>
      <c r="E183" s="546"/>
      <c r="F183" s="539" t="str">
        <f t="shared" si="1"/>
        <v/>
      </c>
    </row>
    <row r="184" spans="1:8">
      <c r="A184" s="68"/>
      <c r="B184" s="58">
        <v>130</v>
      </c>
      <c r="C184" s="498"/>
      <c r="D184" s="499"/>
      <c r="E184" s="546"/>
      <c r="F184" s="539" t="str">
        <f t="shared" ref="F184:F247" si="2">IF(OR(ISBLANK($D184),ISBLANK($E184)),"",$D184*$E184*(1+$D$52/100))</f>
        <v/>
      </c>
    </row>
    <row r="185" spans="1:8">
      <c r="A185" s="68"/>
      <c r="B185" s="58">
        <v>131</v>
      </c>
      <c r="C185" s="498"/>
      <c r="D185" s="499"/>
      <c r="E185" s="546"/>
      <c r="F185" s="539" t="str">
        <f t="shared" si="2"/>
        <v/>
      </c>
    </row>
    <row r="186" spans="1:8">
      <c r="A186" s="68"/>
      <c r="B186" s="58">
        <v>132</v>
      </c>
      <c r="C186" s="498"/>
      <c r="D186" s="499"/>
      <c r="E186" s="546"/>
      <c r="F186" s="539" t="str">
        <f t="shared" si="2"/>
        <v/>
      </c>
    </row>
    <row r="187" spans="1:8">
      <c r="A187" s="68"/>
      <c r="B187" s="58">
        <v>133</v>
      </c>
      <c r="C187" s="498"/>
      <c r="D187" s="499"/>
      <c r="E187" s="546"/>
      <c r="F187" s="539" t="str">
        <f t="shared" si="2"/>
        <v/>
      </c>
    </row>
    <row r="188" spans="1:8">
      <c r="A188" s="68"/>
      <c r="B188" s="58">
        <v>134</v>
      </c>
      <c r="C188" s="498"/>
      <c r="D188" s="499"/>
      <c r="E188" s="546"/>
      <c r="F188" s="539" t="str">
        <f t="shared" si="2"/>
        <v/>
      </c>
    </row>
    <row r="189" spans="1:8" ht="14.25" thickBot="1">
      <c r="A189" s="68"/>
      <c r="B189" s="58">
        <v>135</v>
      </c>
      <c r="C189" s="500"/>
      <c r="D189" s="501"/>
      <c r="E189" s="547"/>
      <c r="F189" s="540" t="str">
        <f t="shared" si="2"/>
        <v/>
      </c>
      <c r="G189" s="66"/>
    </row>
    <row r="190" spans="1:8" ht="13.5" customHeight="1" thickTop="1">
      <c r="A190" s="69" t="s">
        <v>135</v>
      </c>
      <c r="B190" s="62">
        <v>136</v>
      </c>
      <c r="C190" s="502"/>
      <c r="D190" s="503"/>
      <c r="E190" s="548"/>
      <c r="F190" s="541" t="str">
        <f t="shared" si="2"/>
        <v/>
      </c>
      <c r="G190" s="47" t="str">
        <f>"↓10枚目 " &amp; TEXT(SUM($F$190:$F$204),"(計 #,### ) ")</f>
        <v xml:space="preserve">↓10枚目 (計  ) </v>
      </c>
      <c r="H190" s="63"/>
    </row>
    <row r="191" spans="1:8">
      <c r="A191" s="68"/>
      <c r="B191" s="64">
        <v>137</v>
      </c>
      <c r="C191" s="498"/>
      <c r="D191" s="499"/>
      <c r="E191" s="546"/>
      <c r="F191" s="539" t="str">
        <f t="shared" si="2"/>
        <v/>
      </c>
      <c r="G191" s="48"/>
    </row>
    <row r="192" spans="1:8">
      <c r="A192" s="68"/>
      <c r="B192" s="64">
        <v>138</v>
      </c>
      <c r="C192" s="498"/>
      <c r="D192" s="499"/>
      <c r="E192" s="546"/>
      <c r="F192" s="539" t="str">
        <f t="shared" si="2"/>
        <v/>
      </c>
      <c r="G192" s="48"/>
    </row>
    <row r="193" spans="1:8">
      <c r="A193" s="68"/>
      <c r="B193" s="64">
        <v>139</v>
      </c>
      <c r="C193" s="498"/>
      <c r="D193" s="499"/>
      <c r="E193" s="546"/>
      <c r="F193" s="539" t="str">
        <f t="shared" si="2"/>
        <v/>
      </c>
      <c r="G193" s="48"/>
    </row>
    <row r="194" spans="1:8">
      <c r="A194" s="68"/>
      <c r="B194" s="64">
        <v>140</v>
      </c>
      <c r="C194" s="498"/>
      <c r="D194" s="499"/>
      <c r="E194" s="546"/>
      <c r="F194" s="539" t="str">
        <f t="shared" si="2"/>
        <v/>
      </c>
      <c r="G194" s="48"/>
    </row>
    <row r="195" spans="1:8">
      <c r="A195" s="68"/>
      <c r="B195" s="64">
        <v>141</v>
      </c>
      <c r="C195" s="498"/>
      <c r="D195" s="499"/>
      <c r="E195" s="546"/>
      <c r="F195" s="539" t="str">
        <f t="shared" si="2"/>
        <v/>
      </c>
      <c r="G195" s="48"/>
    </row>
    <row r="196" spans="1:8">
      <c r="A196" s="68"/>
      <c r="B196" s="64">
        <v>142</v>
      </c>
      <c r="C196" s="498"/>
      <c r="D196" s="499"/>
      <c r="E196" s="546"/>
      <c r="F196" s="539" t="str">
        <f t="shared" si="2"/>
        <v/>
      </c>
      <c r="G196" s="48"/>
    </row>
    <row r="197" spans="1:8">
      <c r="A197" s="68"/>
      <c r="B197" s="64">
        <v>143</v>
      </c>
      <c r="C197" s="498"/>
      <c r="D197" s="499"/>
      <c r="E197" s="546"/>
      <c r="F197" s="539" t="str">
        <f t="shared" si="2"/>
        <v/>
      </c>
      <c r="G197" s="48"/>
    </row>
    <row r="198" spans="1:8">
      <c r="A198" s="68"/>
      <c r="B198" s="64">
        <v>144</v>
      </c>
      <c r="C198" s="498"/>
      <c r="D198" s="499"/>
      <c r="E198" s="546"/>
      <c r="F198" s="539" t="str">
        <f t="shared" si="2"/>
        <v/>
      </c>
      <c r="G198" s="48"/>
    </row>
    <row r="199" spans="1:8">
      <c r="A199" s="68"/>
      <c r="B199" s="64">
        <v>145</v>
      </c>
      <c r="C199" s="498"/>
      <c r="D199" s="499"/>
      <c r="E199" s="546"/>
      <c r="F199" s="539" t="str">
        <f t="shared" si="2"/>
        <v/>
      </c>
      <c r="G199" s="48"/>
    </row>
    <row r="200" spans="1:8">
      <c r="A200" s="68"/>
      <c r="B200" s="64">
        <v>146</v>
      </c>
      <c r="C200" s="498"/>
      <c r="D200" s="499"/>
      <c r="E200" s="546"/>
      <c r="F200" s="539" t="str">
        <f t="shared" si="2"/>
        <v/>
      </c>
      <c r="G200" s="48"/>
    </row>
    <row r="201" spans="1:8">
      <c r="A201" s="68"/>
      <c r="B201" s="64">
        <v>147</v>
      </c>
      <c r="C201" s="498"/>
      <c r="D201" s="499"/>
      <c r="E201" s="546"/>
      <c r="F201" s="539" t="str">
        <f t="shared" si="2"/>
        <v/>
      </c>
      <c r="G201" s="48"/>
    </row>
    <row r="202" spans="1:8">
      <c r="A202" s="68"/>
      <c r="B202" s="64">
        <v>148</v>
      </c>
      <c r="C202" s="498"/>
      <c r="D202" s="499"/>
      <c r="E202" s="546"/>
      <c r="F202" s="539" t="str">
        <f t="shared" si="2"/>
        <v/>
      </c>
      <c r="G202" s="48"/>
    </row>
    <row r="203" spans="1:8">
      <c r="A203" s="68"/>
      <c r="B203" s="64">
        <v>149</v>
      </c>
      <c r="C203" s="498"/>
      <c r="D203" s="499"/>
      <c r="E203" s="546"/>
      <c r="F203" s="539" t="str">
        <f t="shared" si="2"/>
        <v/>
      </c>
      <c r="G203" s="48"/>
    </row>
    <row r="204" spans="1:8" ht="14.25" thickBot="1">
      <c r="A204" s="70"/>
      <c r="B204" s="65">
        <v>150</v>
      </c>
      <c r="C204" s="504"/>
      <c r="D204" s="505"/>
      <c r="E204" s="549"/>
      <c r="F204" s="542" t="str">
        <f t="shared" si="2"/>
        <v/>
      </c>
      <c r="G204" s="66"/>
    </row>
    <row r="205" spans="1:8" ht="13.5" customHeight="1" thickTop="1">
      <c r="A205" s="68" t="s">
        <v>136</v>
      </c>
      <c r="B205" s="58">
        <v>151</v>
      </c>
      <c r="C205" s="506"/>
      <c r="D205" s="507"/>
      <c r="E205" s="550"/>
      <c r="F205" s="543" t="str">
        <f t="shared" si="2"/>
        <v/>
      </c>
      <c r="G205" s="47" t="str">
        <f>"↓11枚目 " &amp; TEXT(SUM($F$205:$F$219),"(計 #,### ) ")</f>
        <v xml:space="preserve">↓11枚目 (計  ) </v>
      </c>
      <c r="H205" s="63"/>
    </row>
    <row r="206" spans="1:8">
      <c r="A206" s="68"/>
      <c r="B206" s="58">
        <v>152</v>
      </c>
      <c r="C206" s="498"/>
      <c r="D206" s="499"/>
      <c r="E206" s="546"/>
      <c r="F206" s="539" t="str">
        <f t="shared" si="2"/>
        <v/>
      </c>
    </row>
    <row r="207" spans="1:8">
      <c r="A207" s="68"/>
      <c r="B207" s="58">
        <v>153</v>
      </c>
      <c r="C207" s="498"/>
      <c r="D207" s="499"/>
      <c r="E207" s="546"/>
      <c r="F207" s="539" t="str">
        <f t="shared" si="2"/>
        <v/>
      </c>
    </row>
    <row r="208" spans="1:8">
      <c r="A208" s="68"/>
      <c r="B208" s="58">
        <v>154</v>
      </c>
      <c r="C208" s="498"/>
      <c r="D208" s="499"/>
      <c r="E208" s="546"/>
      <c r="F208" s="539" t="str">
        <f t="shared" si="2"/>
        <v/>
      </c>
    </row>
    <row r="209" spans="1:8">
      <c r="A209" s="68"/>
      <c r="B209" s="58">
        <v>155</v>
      </c>
      <c r="C209" s="498"/>
      <c r="D209" s="499"/>
      <c r="E209" s="546"/>
      <c r="F209" s="539" t="str">
        <f t="shared" si="2"/>
        <v/>
      </c>
    </row>
    <row r="210" spans="1:8">
      <c r="A210" s="68"/>
      <c r="B210" s="58">
        <v>156</v>
      </c>
      <c r="C210" s="498"/>
      <c r="D210" s="499"/>
      <c r="E210" s="546"/>
      <c r="F210" s="539" t="str">
        <f t="shared" si="2"/>
        <v/>
      </c>
    </row>
    <row r="211" spans="1:8">
      <c r="A211" s="68"/>
      <c r="B211" s="58">
        <v>157</v>
      </c>
      <c r="C211" s="498"/>
      <c r="D211" s="499"/>
      <c r="E211" s="546"/>
      <c r="F211" s="539" t="str">
        <f t="shared" si="2"/>
        <v/>
      </c>
    </row>
    <row r="212" spans="1:8">
      <c r="A212" s="68"/>
      <c r="B212" s="58">
        <v>158</v>
      </c>
      <c r="C212" s="498"/>
      <c r="D212" s="499"/>
      <c r="E212" s="546"/>
      <c r="F212" s="539" t="str">
        <f t="shared" si="2"/>
        <v/>
      </c>
    </row>
    <row r="213" spans="1:8">
      <c r="A213" s="68"/>
      <c r="B213" s="58">
        <v>159</v>
      </c>
      <c r="C213" s="498"/>
      <c r="D213" s="499"/>
      <c r="E213" s="546"/>
      <c r="F213" s="539" t="str">
        <f t="shared" si="2"/>
        <v/>
      </c>
    </row>
    <row r="214" spans="1:8">
      <c r="A214" s="68"/>
      <c r="B214" s="58">
        <v>160</v>
      </c>
      <c r="C214" s="498"/>
      <c r="D214" s="499"/>
      <c r="E214" s="546"/>
      <c r="F214" s="539" t="str">
        <f t="shared" si="2"/>
        <v/>
      </c>
    </row>
    <row r="215" spans="1:8">
      <c r="A215" s="68"/>
      <c r="B215" s="58">
        <v>161</v>
      </c>
      <c r="C215" s="498"/>
      <c r="D215" s="499"/>
      <c r="E215" s="546"/>
      <c r="F215" s="539" t="str">
        <f t="shared" si="2"/>
        <v/>
      </c>
    </row>
    <row r="216" spans="1:8">
      <c r="A216" s="68"/>
      <c r="B216" s="58">
        <v>162</v>
      </c>
      <c r="C216" s="498"/>
      <c r="D216" s="499"/>
      <c r="E216" s="546"/>
      <c r="F216" s="539" t="str">
        <f t="shared" si="2"/>
        <v/>
      </c>
    </row>
    <row r="217" spans="1:8">
      <c r="A217" s="68"/>
      <c r="B217" s="58">
        <v>163</v>
      </c>
      <c r="C217" s="498"/>
      <c r="D217" s="499"/>
      <c r="E217" s="546"/>
      <c r="F217" s="539" t="str">
        <f t="shared" si="2"/>
        <v/>
      </c>
    </row>
    <row r="218" spans="1:8">
      <c r="A218" s="68"/>
      <c r="B218" s="58">
        <v>164</v>
      </c>
      <c r="C218" s="498"/>
      <c r="D218" s="499"/>
      <c r="E218" s="546"/>
      <c r="F218" s="539" t="str">
        <f t="shared" si="2"/>
        <v/>
      </c>
    </row>
    <row r="219" spans="1:8" ht="14.25" thickBot="1">
      <c r="A219" s="68"/>
      <c r="B219" s="58">
        <v>165</v>
      </c>
      <c r="C219" s="500"/>
      <c r="D219" s="501"/>
      <c r="E219" s="547"/>
      <c r="F219" s="540" t="str">
        <f t="shared" si="2"/>
        <v/>
      </c>
      <c r="H219" s="66"/>
    </row>
    <row r="220" spans="1:8" ht="13.5" customHeight="1" thickTop="1">
      <c r="A220" s="69" t="s">
        <v>137</v>
      </c>
      <c r="B220" s="62">
        <v>166</v>
      </c>
      <c r="C220" s="502"/>
      <c r="D220" s="503"/>
      <c r="E220" s="548"/>
      <c r="F220" s="541" t="str">
        <f t="shared" si="2"/>
        <v/>
      </c>
      <c r="G220" s="63" t="str">
        <f>"↓12枚目 " &amp; TEXT(SUM($F$220:$F$234),"(計 #,### ) ")</f>
        <v xml:space="preserve">↓12枚目 (計  ) </v>
      </c>
    </row>
    <row r="221" spans="1:8">
      <c r="A221" s="68"/>
      <c r="B221" s="64">
        <v>167</v>
      </c>
      <c r="C221" s="498"/>
      <c r="D221" s="499"/>
      <c r="E221" s="546"/>
      <c r="F221" s="539" t="str">
        <f t="shared" si="2"/>
        <v/>
      </c>
      <c r="G221" s="48"/>
    </row>
    <row r="222" spans="1:8">
      <c r="A222" s="68"/>
      <c r="B222" s="64">
        <v>168</v>
      </c>
      <c r="C222" s="498"/>
      <c r="D222" s="499"/>
      <c r="E222" s="546"/>
      <c r="F222" s="539" t="str">
        <f t="shared" si="2"/>
        <v/>
      </c>
      <c r="G222" s="48"/>
    </row>
    <row r="223" spans="1:8">
      <c r="A223" s="68"/>
      <c r="B223" s="64">
        <v>169</v>
      </c>
      <c r="C223" s="498"/>
      <c r="D223" s="499"/>
      <c r="E223" s="546"/>
      <c r="F223" s="539" t="str">
        <f t="shared" si="2"/>
        <v/>
      </c>
      <c r="G223" s="48"/>
    </row>
    <row r="224" spans="1:8">
      <c r="A224" s="68"/>
      <c r="B224" s="64">
        <v>170</v>
      </c>
      <c r="C224" s="498"/>
      <c r="D224" s="499"/>
      <c r="E224" s="546"/>
      <c r="F224" s="539" t="str">
        <f t="shared" si="2"/>
        <v/>
      </c>
      <c r="G224" s="48"/>
    </row>
    <row r="225" spans="1:8">
      <c r="A225" s="68"/>
      <c r="B225" s="64">
        <v>171</v>
      </c>
      <c r="C225" s="498"/>
      <c r="D225" s="499"/>
      <c r="E225" s="546"/>
      <c r="F225" s="539" t="str">
        <f t="shared" si="2"/>
        <v/>
      </c>
      <c r="G225" s="48"/>
    </row>
    <row r="226" spans="1:8">
      <c r="A226" s="68"/>
      <c r="B226" s="64">
        <v>172</v>
      </c>
      <c r="C226" s="498"/>
      <c r="D226" s="499"/>
      <c r="E226" s="546"/>
      <c r="F226" s="539" t="str">
        <f t="shared" si="2"/>
        <v/>
      </c>
      <c r="G226" s="48"/>
    </row>
    <row r="227" spans="1:8">
      <c r="A227" s="68"/>
      <c r="B227" s="64">
        <v>173</v>
      </c>
      <c r="C227" s="498"/>
      <c r="D227" s="499"/>
      <c r="E227" s="546"/>
      <c r="F227" s="539" t="str">
        <f t="shared" si="2"/>
        <v/>
      </c>
      <c r="G227" s="48"/>
    </row>
    <row r="228" spans="1:8">
      <c r="A228" s="68"/>
      <c r="B228" s="64">
        <v>174</v>
      </c>
      <c r="C228" s="498"/>
      <c r="D228" s="499"/>
      <c r="E228" s="546"/>
      <c r="F228" s="539" t="str">
        <f t="shared" si="2"/>
        <v/>
      </c>
      <c r="G228" s="48"/>
    </row>
    <row r="229" spans="1:8">
      <c r="A229" s="68"/>
      <c r="B229" s="64">
        <v>175</v>
      </c>
      <c r="C229" s="498"/>
      <c r="D229" s="499"/>
      <c r="E229" s="546"/>
      <c r="F229" s="539" t="str">
        <f t="shared" si="2"/>
        <v/>
      </c>
      <c r="G229" s="48"/>
    </row>
    <row r="230" spans="1:8">
      <c r="A230" s="68"/>
      <c r="B230" s="64">
        <v>176</v>
      </c>
      <c r="C230" s="498"/>
      <c r="D230" s="499"/>
      <c r="E230" s="546"/>
      <c r="F230" s="539" t="str">
        <f t="shared" si="2"/>
        <v/>
      </c>
      <c r="G230" s="48"/>
    </row>
    <row r="231" spans="1:8">
      <c r="A231" s="68"/>
      <c r="B231" s="64">
        <v>177</v>
      </c>
      <c r="C231" s="498"/>
      <c r="D231" s="499"/>
      <c r="E231" s="546"/>
      <c r="F231" s="539" t="str">
        <f t="shared" si="2"/>
        <v/>
      </c>
      <c r="G231" s="48"/>
    </row>
    <row r="232" spans="1:8">
      <c r="A232" s="68"/>
      <c r="B232" s="64">
        <v>178</v>
      </c>
      <c r="C232" s="498"/>
      <c r="D232" s="499"/>
      <c r="E232" s="546"/>
      <c r="F232" s="539" t="str">
        <f t="shared" si="2"/>
        <v/>
      </c>
      <c r="G232" s="48"/>
    </row>
    <row r="233" spans="1:8">
      <c r="A233" s="68"/>
      <c r="B233" s="64">
        <v>179</v>
      </c>
      <c r="C233" s="498"/>
      <c r="D233" s="499"/>
      <c r="E233" s="546"/>
      <c r="F233" s="539" t="str">
        <f t="shared" si="2"/>
        <v/>
      </c>
      <c r="G233" s="48"/>
    </row>
    <row r="234" spans="1:8" ht="14.25" thickBot="1">
      <c r="A234" s="70"/>
      <c r="B234" s="65">
        <v>180</v>
      </c>
      <c r="C234" s="504"/>
      <c r="D234" s="505"/>
      <c r="E234" s="549"/>
      <c r="F234" s="542" t="str">
        <f t="shared" si="2"/>
        <v/>
      </c>
      <c r="G234" s="66"/>
    </row>
    <row r="235" spans="1:8" ht="13.5" customHeight="1" thickTop="1">
      <c r="A235" s="68" t="s">
        <v>138</v>
      </c>
      <c r="B235" s="58">
        <v>181</v>
      </c>
      <c r="C235" s="506"/>
      <c r="D235" s="507"/>
      <c r="E235" s="550"/>
      <c r="F235" s="543" t="str">
        <f t="shared" si="2"/>
        <v/>
      </c>
      <c r="G235" s="47" t="str">
        <f>"↓13枚目 " &amp; TEXT(SUM($F$235:$F$249),"(計 #,### ) ")</f>
        <v xml:space="preserve">↓13枚目 (計  ) </v>
      </c>
      <c r="H235" s="63"/>
    </row>
    <row r="236" spans="1:8">
      <c r="A236" s="68"/>
      <c r="B236" s="58">
        <v>182</v>
      </c>
      <c r="C236" s="498"/>
      <c r="D236" s="499"/>
      <c r="E236" s="546"/>
      <c r="F236" s="539" t="str">
        <f t="shared" si="2"/>
        <v/>
      </c>
    </row>
    <row r="237" spans="1:8">
      <c r="A237" s="68"/>
      <c r="B237" s="58">
        <v>183</v>
      </c>
      <c r="C237" s="498"/>
      <c r="D237" s="499"/>
      <c r="E237" s="546"/>
      <c r="F237" s="539" t="str">
        <f t="shared" si="2"/>
        <v/>
      </c>
    </row>
    <row r="238" spans="1:8">
      <c r="A238" s="68"/>
      <c r="B238" s="58">
        <v>184</v>
      </c>
      <c r="C238" s="498"/>
      <c r="D238" s="499"/>
      <c r="E238" s="546"/>
      <c r="F238" s="539" t="str">
        <f t="shared" si="2"/>
        <v/>
      </c>
    </row>
    <row r="239" spans="1:8">
      <c r="A239" s="68"/>
      <c r="B239" s="58">
        <v>185</v>
      </c>
      <c r="C239" s="498"/>
      <c r="D239" s="499"/>
      <c r="E239" s="546"/>
      <c r="F239" s="539" t="str">
        <f t="shared" si="2"/>
        <v/>
      </c>
    </row>
    <row r="240" spans="1:8">
      <c r="A240" s="68"/>
      <c r="B240" s="58">
        <v>186</v>
      </c>
      <c r="C240" s="498"/>
      <c r="D240" s="499"/>
      <c r="E240" s="546"/>
      <c r="F240" s="539" t="str">
        <f t="shared" si="2"/>
        <v/>
      </c>
    </row>
    <row r="241" spans="1:8">
      <c r="A241" s="68"/>
      <c r="B241" s="58">
        <v>187</v>
      </c>
      <c r="C241" s="498"/>
      <c r="D241" s="499"/>
      <c r="E241" s="546"/>
      <c r="F241" s="539" t="str">
        <f t="shared" si="2"/>
        <v/>
      </c>
    </row>
    <row r="242" spans="1:8">
      <c r="A242" s="68"/>
      <c r="B242" s="58">
        <v>188</v>
      </c>
      <c r="C242" s="498"/>
      <c r="D242" s="499"/>
      <c r="E242" s="546"/>
      <c r="F242" s="539" t="str">
        <f t="shared" si="2"/>
        <v/>
      </c>
    </row>
    <row r="243" spans="1:8">
      <c r="A243" s="68"/>
      <c r="B243" s="58">
        <v>189</v>
      </c>
      <c r="C243" s="498"/>
      <c r="D243" s="499"/>
      <c r="E243" s="546"/>
      <c r="F243" s="539" t="str">
        <f t="shared" si="2"/>
        <v/>
      </c>
    </row>
    <row r="244" spans="1:8">
      <c r="A244" s="68"/>
      <c r="B244" s="58">
        <v>190</v>
      </c>
      <c r="C244" s="498"/>
      <c r="D244" s="499"/>
      <c r="E244" s="546"/>
      <c r="F244" s="539" t="str">
        <f t="shared" si="2"/>
        <v/>
      </c>
    </row>
    <row r="245" spans="1:8">
      <c r="A245" s="68"/>
      <c r="B245" s="58">
        <v>191</v>
      </c>
      <c r="C245" s="498"/>
      <c r="D245" s="499"/>
      <c r="E245" s="546"/>
      <c r="F245" s="539" t="str">
        <f t="shared" si="2"/>
        <v/>
      </c>
    </row>
    <row r="246" spans="1:8">
      <c r="A246" s="68"/>
      <c r="B246" s="58">
        <v>192</v>
      </c>
      <c r="C246" s="498"/>
      <c r="D246" s="499"/>
      <c r="E246" s="546"/>
      <c r="F246" s="539" t="str">
        <f t="shared" si="2"/>
        <v/>
      </c>
    </row>
    <row r="247" spans="1:8">
      <c r="A247" s="68"/>
      <c r="B247" s="58">
        <v>193</v>
      </c>
      <c r="C247" s="498"/>
      <c r="D247" s="499"/>
      <c r="E247" s="546"/>
      <c r="F247" s="539" t="str">
        <f t="shared" si="2"/>
        <v/>
      </c>
    </row>
    <row r="248" spans="1:8">
      <c r="A248" s="68"/>
      <c r="B248" s="58">
        <v>194</v>
      </c>
      <c r="C248" s="498"/>
      <c r="D248" s="499"/>
      <c r="E248" s="546"/>
      <c r="F248" s="539" t="str">
        <f t="shared" ref="F248:F264" si="3">IF(OR(ISBLANK($D248),ISBLANK($E248)),"",$D248*$E248*(1+$D$52/100))</f>
        <v/>
      </c>
    </row>
    <row r="249" spans="1:8" ht="14.25" thickBot="1">
      <c r="A249" s="68"/>
      <c r="B249" s="58">
        <v>195</v>
      </c>
      <c r="C249" s="500"/>
      <c r="D249" s="501"/>
      <c r="E249" s="547"/>
      <c r="F249" s="540" t="str">
        <f t="shared" si="3"/>
        <v/>
      </c>
      <c r="G249" s="66"/>
      <c r="H249" s="66"/>
    </row>
    <row r="250" spans="1:8" ht="13.5" customHeight="1" thickTop="1">
      <c r="A250" s="69" t="s">
        <v>139</v>
      </c>
      <c r="B250" s="62">
        <v>196</v>
      </c>
      <c r="C250" s="502"/>
      <c r="D250" s="503"/>
      <c r="E250" s="548"/>
      <c r="F250" s="541" t="str">
        <f t="shared" si="3"/>
        <v/>
      </c>
      <c r="G250" s="47" t="str">
        <f>"↓14枚目 " &amp; TEXT(SUM($F$250:$F$264),"(計 #,### ) ")</f>
        <v xml:space="preserve">↓14枚目 (計  ) </v>
      </c>
    </row>
    <row r="251" spans="1:8">
      <c r="A251" s="68"/>
      <c r="B251" s="64">
        <v>197</v>
      </c>
      <c r="C251" s="498"/>
      <c r="D251" s="499"/>
      <c r="E251" s="546"/>
      <c r="F251" s="539" t="str">
        <f t="shared" si="3"/>
        <v/>
      </c>
      <c r="G251" s="48"/>
    </row>
    <row r="252" spans="1:8">
      <c r="A252" s="68"/>
      <c r="B252" s="64">
        <v>198</v>
      </c>
      <c r="C252" s="498"/>
      <c r="D252" s="499"/>
      <c r="E252" s="546"/>
      <c r="F252" s="539" t="str">
        <f t="shared" si="3"/>
        <v/>
      </c>
      <c r="G252" s="48"/>
    </row>
    <row r="253" spans="1:8">
      <c r="A253" s="68"/>
      <c r="B253" s="64">
        <v>199</v>
      </c>
      <c r="C253" s="498"/>
      <c r="D253" s="499"/>
      <c r="E253" s="546"/>
      <c r="F253" s="539" t="str">
        <f t="shared" si="3"/>
        <v/>
      </c>
      <c r="G253" s="48"/>
    </row>
    <row r="254" spans="1:8">
      <c r="A254" s="68"/>
      <c r="B254" s="64">
        <v>200</v>
      </c>
      <c r="C254" s="498"/>
      <c r="D254" s="499"/>
      <c r="E254" s="546"/>
      <c r="F254" s="540" t="str">
        <f t="shared" si="3"/>
        <v/>
      </c>
      <c r="G254" s="48"/>
    </row>
    <row r="255" spans="1:8">
      <c r="A255" s="68"/>
      <c r="B255" s="64">
        <v>201</v>
      </c>
      <c r="C255" s="498"/>
      <c r="D255" s="499"/>
      <c r="E255" s="546"/>
      <c r="F255" s="539" t="str">
        <f t="shared" si="3"/>
        <v/>
      </c>
      <c r="G255" s="48"/>
    </row>
    <row r="256" spans="1:8">
      <c r="A256" s="68"/>
      <c r="B256" s="64">
        <v>202</v>
      </c>
      <c r="C256" s="498"/>
      <c r="D256" s="499"/>
      <c r="E256" s="546"/>
      <c r="F256" s="540" t="str">
        <f t="shared" si="3"/>
        <v/>
      </c>
      <c r="G256" s="48"/>
    </row>
    <row r="257" spans="1:8">
      <c r="A257" s="68"/>
      <c r="B257" s="64">
        <v>203</v>
      </c>
      <c r="C257" s="498"/>
      <c r="D257" s="499"/>
      <c r="E257" s="546"/>
      <c r="F257" s="539" t="str">
        <f t="shared" si="3"/>
        <v/>
      </c>
      <c r="G257" s="48"/>
    </row>
    <row r="258" spans="1:8">
      <c r="A258" s="68"/>
      <c r="B258" s="64">
        <v>204</v>
      </c>
      <c r="C258" s="498"/>
      <c r="D258" s="499"/>
      <c r="E258" s="546"/>
      <c r="F258" s="540" t="str">
        <f t="shared" si="3"/>
        <v/>
      </c>
      <c r="G258" s="48"/>
    </row>
    <row r="259" spans="1:8">
      <c r="A259" s="68"/>
      <c r="B259" s="64">
        <v>205</v>
      </c>
      <c r="C259" s="498"/>
      <c r="D259" s="499"/>
      <c r="E259" s="546"/>
      <c r="F259" s="539" t="str">
        <f t="shared" si="3"/>
        <v/>
      </c>
      <c r="G259" s="48"/>
    </row>
    <row r="260" spans="1:8">
      <c r="A260" s="68"/>
      <c r="B260" s="64">
        <v>206</v>
      </c>
      <c r="C260" s="498"/>
      <c r="D260" s="499"/>
      <c r="E260" s="546"/>
      <c r="F260" s="540" t="str">
        <f t="shared" si="3"/>
        <v/>
      </c>
      <c r="G260" s="48"/>
    </row>
    <row r="261" spans="1:8">
      <c r="A261" s="68"/>
      <c r="B261" s="64">
        <v>207</v>
      </c>
      <c r="C261" s="498"/>
      <c r="D261" s="499"/>
      <c r="E261" s="546"/>
      <c r="F261" s="539" t="str">
        <f t="shared" si="3"/>
        <v/>
      </c>
      <c r="G261" s="48"/>
    </row>
    <row r="262" spans="1:8">
      <c r="A262" s="68"/>
      <c r="B262" s="64">
        <v>208</v>
      </c>
      <c r="C262" s="498"/>
      <c r="D262" s="499"/>
      <c r="E262" s="546"/>
      <c r="F262" s="540" t="str">
        <f t="shared" si="3"/>
        <v/>
      </c>
      <c r="G262" s="48"/>
    </row>
    <row r="263" spans="1:8">
      <c r="A263" s="68"/>
      <c r="B263" s="64">
        <v>209</v>
      </c>
      <c r="C263" s="498"/>
      <c r="D263" s="499"/>
      <c r="E263" s="546"/>
      <c r="F263" s="539" t="str">
        <f t="shared" si="3"/>
        <v/>
      </c>
      <c r="G263" s="48"/>
    </row>
    <row r="264" spans="1:8" ht="14.25" thickBot="1">
      <c r="A264" s="70"/>
      <c r="B264" s="65">
        <v>210</v>
      </c>
      <c r="C264" s="504"/>
      <c r="D264" s="505"/>
      <c r="E264" s="549"/>
      <c r="F264" s="542" t="str">
        <f t="shared" si="3"/>
        <v/>
      </c>
      <c r="G264" s="66"/>
    </row>
    <row r="265" spans="1:8" ht="14.25" thickTop="1">
      <c r="H265" s="63"/>
    </row>
  </sheetData>
  <sheetProtection sheet="1" objects="1" scenarios="1"/>
  <mergeCells count="31">
    <mergeCell ref="D41:E41"/>
    <mergeCell ref="D25:E25"/>
    <mergeCell ref="D26:E26"/>
    <mergeCell ref="D34:E34"/>
    <mergeCell ref="D27:E27"/>
    <mergeCell ref="D28:E28"/>
    <mergeCell ref="D29:E29"/>
    <mergeCell ref="D30:E30"/>
    <mergeCell ref="A235:A249"/>
    <mergeCell ref="A250:A264"/>
    <mergeCell ref="A130:A144"/>
    <mergeCell ref="A145:A159"/>
    <mergeCell ref="A160:A174"/>
    <mergeCell ref="A175:A189"/>
    <mergeCell ref="A190:A204"/>
    <mergeCell ref="B7:E9"/>
    <mergeCell ref="B14:E15"/>
    <mergeCell ref="A205:A219"/>
    <mergeCell ref="A220:A234"/>
    <mergeCell ref="A55:A69"/>
    <mergeCell ref="A70:A84"/>
    <mergeCell ref="A85:A99"/>
    <mergeCell ref="A100:A114"/>
    <mergeCell ref="A115:A129"/>
    <mergeCell ref="D21:E21"/>
    <mergeCell ref="D22:E22"/>
    <mergeCell ref="D23:E23"/>
    <mergeCell ref="D24:E24"/>
    <mergeCell ref="D31:E31"/>
    <mergeCell ref="D32:E32"/>
    <mergeCell ref="D52:E52"/>
  </mergeCells>
  <phoneticPr fontId="2"/>
  <conditionalFormatting sqref="D21:E26 D28:E32 D34 D41 D44:E46 D48:E50 D52 C55:E264">
    <cfRule type="containsBlanks" dxfId="0" priority="2" stopIfTrue="1">
      <formula>LEN(TRIM(C21))=0</formula>
    </cfRule>
  </conditionalFormatting>
  <conditionalFormatting sqref="D37:E38">
    <cfRule type="containsBlanks" dxfId="1" priority="1" stopIfTrue="1">
      <formula>LEN(TRIM(D37))=0</formula>
    </cfRule>
  </conditionalFormatting>
  <dataValidations count="3">
    <dataValidation type="date" errorStyle="information" operator="greaterThanOrEqual" allowBlank="1" showInputMessage="1" showErrorMessage="1" errorTitle="日付を入力してください" error="西暦で入力してください_x000a_例)　2022/5/1" promptTitle="日付を入力してください" sqref="D21:E22">
      <formula1>43831</formula1>
    </dataValidation>
    <dataValidation type="whole" allowBlank="1" showInputMessage="1" showErrorMessage="1" sqref="D27:E27 D41:E42 D52 E52:E53 D34:E35">
      <formula1>0</formula1>
      <formula2>100</formula2>
    </dataValidation>
    <dataValidation type="list" allowBlank="1" showInputMessage="1" showErrorMessage="1" sqref="D30:E30">
      <formula1>$M$2:$M$36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R67"/>
  <sheetViews>
    <sheetView showGridLines="0" showZeros="0" view="pageLayout" topLeftCell="A13" zoomScaleNormal="100" workbookViewId="0">
      <selection activeCell="A21" sqref="A21:E3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'説明＆入力'!$C175</f>
        <v>0</v>
      </c>
      <c r="B21" s="266"/>
      <c r="C21" s="266"/>
      <c r="D21" s="266"/>
      <c r="E21" s="267"/>
      <c r="F21" s="328">
        <f>'説明＆入力'!$D175</f>
        <v>0</v>
      </c>
      <c r="G21" s="328"/>
      <c r="H21" s="329">
        <f>'説明＆入力'!$E175</f>
        <v>0</v>
      </c>
      <c r="I21" s="329"/>
      <c r="J21" s="330" t="str">
        <f>'説明＆入力'!$F175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'説明＆入力'!$C176</f>
        <v>0</v>
      </c>
      <c r="B22" s="266"/>
      <c r="C22" s="266"/>
      <c r="D22" s="266"/>
      <c r="E22" s="267"/>
      <c r="F22" s="268">
        <f>'説明＆入力'!$D176</f>
        <v>0</v>
      </c>
      <c r="G22" s="267"/>
      <c r="H22" s="315">
        <f>'説明＆入力'!$E176</f>
        <v>0</v>
      </c>
      <c r="I22" s="316"/>
      <c r="J22" s="317" t="str">
        <f>'説明＆入力'!$F176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'説明＆入力'!$C177</f>
        <v>0</v>
      </c>
      <c r="B23" s="266"/>
      <c r="C23" s="266"/>
      <c r="D23" s="266"/>
      <c r="E23" s="267"/>
      <c r="F23" s="268">
        <f>'説明＆入力'!$D177</f>
        <v>0</v>
      </c>
      <c r="G23" s="267"/>
      <c r="H23" s="315">
        <f>'説明＆入力'!$E177</f>
        <v>0</v>
      </c>
      <c r="I23" s="316"/>
      <c r="J23" s="317" t="str">
        <f>'説明＆入力'!$F177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'説明＆入力'!$C178</f>
        <v>0</v>
      </c>
      <c r="B24" s="266"/>
      <c r="C24" s="266"/>
      <c r="D24" s="266"/>
      <c r="E24" s="267"/>
      <c r="F24" s="268">
        <f>'説明＆入力'!$D178</f>
        <v>0</v>
      </c>
      <c r="G24" s="267"/>
      <c r="H24" s="315">
        <f>'説明＆入力'!$E178</f>
        <v>0</v>
      </c>
      <c r="I24" s="316"/>
      <c r="J24" s="317" t="str">
        <f>'説明＆入力'!$F178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'説明＆入力'!$C179</f>
        <v>0</v>
      </c>
      <c r="B25" s="266"/>
      <c r="C25" s="266"/>
      <c r="D25" s="266"/>
      <c r="E25" s="267"/>
      <c r="F25" s="268">
        <f>'説明＆入力'!$D179</f>
        <v>0</v>
      </c>
      <c r="G25" s="267"/>
      <c r="H25" s="315">
        <f>'説明＆入力'!$E179</f>
        <v>0</v>
      </c>
      <c r="I25" s="316"/>
      <c r="J25" s="317" t="str">
        <f>'説明＆入力'!$F179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'説明＆入力'!$C180</f>
        <v>0</v>
      </c>
      <c r="B26" s="266"/>
      <c r="C26" s="266"/>
      <c r="D26" s="266"/>
      <c r="E26" s="267"/>
      <c r="F26" s="268">
        <f>'説明＆入力'!$D180</f>
        <v>0</v>
      </c>
      <c r="G26" s="267"/>
      <c r="H26" s="315">
        <f>'説明＆入力'!$E180</f>
        <v>0</v>
      </c>
      <c r="I26" s="316"/>
      <c r="J26" s="317" t="str">
        <f>'説明＆入力'!$F180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'説明＆入力'!$C181</f>
        <v>0</v>
      </c>
      <c r="B27" s="266"/>
      <c r="C27" s="266"/>
      <c r="D27" s="266"/>
      <c r="E27" s="267"/>
      <c r="F27" s="268">
        <f>'説明＆入力'!$D181</f>
        <v>0</v>
      </c>
      <c r="G27" s="267"/>
      <c r="H27" s="315">
        <f>'説明＆入力'!$E181</f>
        <v>0</v>
      </c>
      <c r="I27" s="316"/>
      <c r="J27" s="317" t="str">
        <f>'説明＆入力'!$F181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'説明＆入力'!$C182</f>
        <v>0</v>
      </c>
      <c r="B28" s="266"/>
      <c r="C28" s="266"/>
      <c r="D28" s="266"/>
      <c r="E28" s="267"/>
      <c r="F28" s="268">
        <f>'説明＆入力'!$D182</f>
        <v>0</v>
      </c>
      <c r="G28" s="267"/>
      <c r="H28" s="315">
        <f>'説明＆入力'!$E182</f>
        <v>0</v>
      </c>
      <c r="I28" s="316"/>
      <c r="J28" s="317" t="str">
        <f>'説明＆入力'!$F182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'説明＆入力'!$C183</f>
        <v>0</v>
      </c>
      <c r="B29" s="266"/>
      <c r="C29" s="266"/>
      <c r="D29" s="266"/>
      <c r="E29" s="267"/>
      <c r="F29" s="268">
        <f>'説明＆入力'!$D183</f>
        <v>0</v>
      </c>
      <c r="G29" s="267"/>
      <c r="H29" s="315">
        <f>'説明＆入力'!$E183</f>
        <v>0</v>
      </c>
      <c r="I29" s="316"/>
      <c r="J29" s="317" t="str">
        <f>'説明＆入力'!$F183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'説明＆入力'!$C184</f>
        <v>0</v>
      </c>
      <c r="B30" s="266"/>
      <c r="C30" s="266"/>
      <c r="D30" s="266"/>
      <c r="E30" s="267"/>
      <c r="F30" s="268">
        <f>'説明＆入力'!$D184</f>
        <v>0</v>
      </c>
      <c r="G30" s="267"/>
      <c r="H30" s="315">
        <f>'説明＆入力'!$E184</f>
        <v>0</v>
      </c>
      <c r="I30" s="316"/>
      <c r="J30" s="317" t="str">
        <f>'説明＆入力'!$F184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'説明＆入力'!$C185</f>
        <v>0</v>
      </c>
      <c r="B31" s="266"/>
      <c r="C31" s="266"/>
      <c r="D31" s="266"/>
      <c r="E31" s="267"/>
      <c r="F31" s="268">
        <f>'説明＆入力'!$D185</f>
        <v>0</v>
      </c>
      <c r="G31" s="267"/>
      <c r="H31" s="315">
        <f>'説明＆入力'!$E185</f>
        <v>0</v>
      </c>
      <c r="I31" s="316"/>
      <c r="J31" s="317" t="str">
        <f>'説明＆入力'!$F185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'説明＆入力'!$C186</f>
        <v>0</v>
      </c>
      <c r="B32" s="266"/>
      <c r="C32" s="266"/>
      <c r="D32" s="266"/>
      <c r="E32" s="267"/>
      <c r="F32" s="268">
        <f>'説明＆入力'!$D186</f>
        <v>0</v>
      </c>
      <c r="G32" s="267"/>
      <c r="H32" s="315">
        <f>'説明＆入力'!$E186</f>
        <v>0</v>
      </c>
      <c r="I32" s="316"/>
      <c r="J32" s="317" t="str">
        <f>'説明＆入力'!$F186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'説明＆入力'!$C187</f>
        <v>0</v>
      </c>
      <c r="B33" s="266"/>
      <c r="C33" s="266"/>
      <c r="D33" s="266"/>
      <c r="E33" s="267"/>
      <c r="F33" s="268">
        <f>'説明＆入力'!$D187</f>
        <v>0</v>
      </c>
      <c r="G33" s="267"/>
      <c r="H33" s="315">
        <f>'説明＆入力'!$E187</f>
        <v>0</v>
      </c>
      <c r="I33" s="316"/>
      <c r="J33" s="317" t="str">
        <f>'説明＆入力'!$F187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'説明＆入力'!$C188</f>
        <v>0</v>
      </c>
      <c r="B34" s="266"/>
      <c r="C34" s="266"/>
      <c r="D34" s="266"/>
      <c r="E34" s="267"/>
      <c r="F34" s="268">
        <f>'説明＆入力'!$D188</f>
        <v>0</v>
      </c>
      <c r="G34" s="267"/>
      <c r="H34" s="315">
        <f>'説明＆入力'!$E188</f>
        <v>0</v>
      </c>
      <c r="I34" s="316"/>
      <c r="J34" s="317" t="str">
        <f>'説明＆入力'!$F188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'説明＆入力'!$C189</f>
        <v>0</v>
      </c>
      <c r="B35" s="297"/>
      <c r="C35" s="297"/>
      <c r="D35" s="297"/>
      <c r="E35" s="216"/>
      <c r="F35" s="215">
        <f>'説明＆入力'!$D189</f>
        <v>0</v>
      </c>
      <c r="G35" s="216"/>
      <c r="H35" s="320">
        <f>'説明＆入力'!$E189</f>
        <v>0</v>
      </c>
      <c r="I35" s="321"/>
      <c r="J35" s="322" t="str">
        <f>'説明＆入力'!$F189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R67"/>
  <sheetViews>
    <sheetView showGridLines="0" showZeros="0" view="pageLayout" topLeftCell="A19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'説明＆入力'!$C190</f>
        <v>0</v>
      </c>
      <c r="B21" s="266"/>
      <c r="C21" s="266"/>
      <c r="D21" s="266"/>
      <c r="E21" s="267"/>
      <c r="F21" s="328">
        <f>'説明＆入力'!$D190</f>
        <v>0</v>
      </c>
      <c r="G21" s="328"/>
      <c r="H21" s="329">
        <f>'説明＆入力'!$E190</f>
        <v>0</v>
      </c>
      <c r="I21" s="329"/>
      <c r="J21" s="330" t="str">
        <f>'説明＆入力'!$F190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'説明＆入力'!$C191</f>
        <v>0</v>
      </c>
      <c r="B22" s="266"/>
      <c r="C22" s="266"/>
      <c r="D22" s="266"/>
      <c r="E22" s="267"/>
      <c r="F22" s="268">
        <f>'説明＆入力'!$D191</f>
        <v>0</v>
      </c>
      <c r="G22" s="267"/>
      <c r="H22" s="315">
        <f>'説明＆入力'!$E191</f>
        <v>0</v>
      </c>
      <c r="I22" s="316"/>
      <c r="J22" s="317" t="str">
        <f>'説明＆入力'!$F191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'説明＆入力'!$C192</f>
        <v>0</v>
      </c>
      <c r="B23" s="266"/>
      <c r="C23" s="266"/>
      <c r="D23" s="266"/>
      <c r="E23" s="267"/>
      <c r="F23" s="268">
        <f>'説明＆入力'!$D192</f>
        <v>0</v>
      </c>
      <c r="G23" s="267"/>
      <c r="H23" s="315">
        <f>'説明＆入力'!$E192</f>
        <v>0</v>
      </c>
      <c r="I23" s="316"/>
      <c r="J23" s="317" t="str">
        <f>'説明＆入力'!$F192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'説明＆入力'!$C193</f>
        <v>0</v>
      </c>
      <c r="B24" s="266"/>
      <c r="C24" s="266"/>
      <c r="D24" s="266"/>
      <c r="E24" s="267"/>
      <c r="F24" s="268">
        <f>'説明＆入力'!$D193</f>
        <v>0</v>
      </c>
      <c r="G24" s="267"/>
      <c r="H24" s="315">
        <f>'説明＆入力'!$E193</f>
        <v>0</v>
      </c>
      <c r="I24" s="316"/>
      <c r="J24" s="317" t="str">
        <f>'説明＆入力'!$F193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'説明＆入力'!$C194</f>
        <v>0</v>
      </c>
      <c r="B25" s="266"/>
      <c r="C25" s="266"/>
      <c r="D25" s="266"/>
      <c r="E25" s="267"/>
      <c r="F25" s="268">
        <f>'説明＆入力'!$D194</f>
        <v>0</v>
      </c>
      <c r="G25" s="267"/>
      <c r="H25" s="315">
        <f>'説明＆入力'!$E194</f>
        <v>0</v>
      </c>
      <c r="I25" s="316"/>
      <c r="J25" s="317" t="str">
        <f>'説明＆入力'!$F194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'説明＆入力'!$C195</f>
        <v>0</v>
      </c>
      <c r="B26" s="266"/>
      <c r="C26" s="266"/>
      <c r="D26" s="266"/>
      <c r="E26" s="267"/>
      <c r="F26" s="268">
        <f>'説明＆入力'!$D195</f>
        <v>0</v>
      </c>
      <c r="G26" s="267"/>
      <c r="H26" s="315">
        <f>'説明＆入力'!$E195</f>
        <v>0</v>
      </c>
      <c r="I26" s="316"/>
      <c r="J26" s="317" t="str">
        <f>'説明＆入力'!$F195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'説明＆入力'!$C196</f>
        <v>0</v>
      </c>
      <c r="B27" s="266"/>
      <c r="C27" s="266"/>
      <c r="D27" s="266"/>
      <c r="E27" s="267"/>
      <c r="F27" s="268">
        <f>'説明＆入力'!$D196</f>
        <v>0</v>
      </c>
      <c r="G27" s="267"/>
      <c r="H27" s="315">
        <f>'説明＆入力'!$E196</f>
        <v>0</v>
      </c>
      <c r="I27" s="316"/>
      <c r="J27" s="317" t="str">
        <f>'説明＆入力'!$F196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'説明＆入力'!$C197</f>
        <v>0</v>
      </c>
      <c r="B28" s="266"/>
      <c r="C28" s="266"/>
      <c r="D28" s="266"/>
      <c r="E28" s="267"/>
      <c r="F28" s="268">
        <f>'説明＆入力'!$D197</f>
        <v>0</v>
      </c>
      <c r="G28" s="267"/>
      <c r="H28" s="315">
        <f>'説明＆入力'!$E197</f>
        <v>0</v>
      </c>
      <c r="I28" s="316"/>
      <c r="J28" s="317" t="str">
        <f>'説明＆入力'!$F197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'説明＆入力'!$C198</f>
        <v>0</v>
      </c>
      <c r="B29" s="266"/>
      <c r="C29" s="266"/>
      <c r="D29" s="266"/>
      <c r="E29" s="267"/>
      <c r="F29" s="268">
        <f>'説明＆入力'!$D198</f>
        <v>0</v>
      </c>
      <c r="G29" s="267"/>
      <c r="H29" s="315">
        <f>'説明＆入力'!$E198</f>
        <v>0</v>
      </c>
      <c r="I29" s="316"/>
      <c r="J29" s="317" t="str">
        <f>'説明＆入力'!$F198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'説明＆入力'!$C199</f>
        <v>0</v>
      </c>
      <c r="B30" s="266"/>
      <c r="C30" s="266"/>
      <c r="D30" s="266"/>
      <c r="E30" s="267"/>
      <c r="F30" s="268">
        <f>'説明＆入力'!$D199</f>
        <v>0</v>
      </c>
      <c r="G30" s="267"/>
      <c r="H30" s="315">
        <f>'説明＆入力'!$E199</f>
        <v>0</v>
      </c>
      <c r="I30" s="316"/>
      <c r="J30" s="317" t="str">
        <f>'説明＆入力'!$F199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'説明＆入力'!$C200</f>
        <v>0</v>
      </c>
      <c r="B31" s="266"/>
      <c r="C31" s="266"/>
      <c r="D31" s="266"/>
      <c r="E31" s="267"/>
      <c r="F31" s="268">
        <f>'説明＆入力'!$D200</f>
        <v>0</v>
      </c>
      <c r="G31" s="267"/>
      <c r="H31" s="315">
        <f>'説明＆入力'!$E200</f>
        <v>0</v>
      </c>
      <c r="I31" s="316"/>
      <c r="J31" s="317" t="str">
        <f>'説明＆入力'!$F200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'説明＆入力'!$C201</f>
        <v>0</v>
      </c>
      <c r="B32" s="266"/>
      <c r="C32" s="266"/>
      <c r="D32" s="266"/>
      <c r="E32" s="267"/>
      <c r="F32" s="268">
        <f>'説明＆入力'!$D201</f>
        <v>0</v>
      </c>
      <c r="G32" s="267"/>
      <c r="H32" s="315">
        <f>'説明＆入力'!$E201</f>
        <v>0</v>
      </c>
      <c r="I32" s="316"/>
      <c r="J32" s="317" t="str">
        <f>'説明＆入力'!$F201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'説明＆入力'!$C202</f>
        <v>0</v>
      </c>
      <c r="B33" s="266"/>
      <c r="C33" s="266"/>
      <c r="D33" s="266"/>
      <c r="E33" s="267"/>
      <c r="F33" s="268">
        <f>'説明＆入力'!$D202</f>
        <v>0</v>
      </c>
      <c r="G33" s="267"/>
      <c r="H33" s="315">
        <f>'説明＆入力'!$E202</f>
        <v>0</v>
      </c>
      <c r="I33" s="316"/>
      <c r="J33" s="317" t="str">
        <f>'説明＆入力'!$F202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'説明＆入力'!$C203</f>
        <v>0</v>
      </c>
      <c r="B34" s="266"/>
      <c r="C34" s="266"/>
      <c r="D34" s="266"/>
      <c r="E34" s="267"/>
      <c r="F34" s="268">
        <f>'説明＆入力'!$D203</f>
        <v>0</v>
      </c>
      <c r="G34" s="267"/>
      <c r="H34" s="315">
        <f>'説明＆入力'!$E203</f>
        <v>0</v>
      </c>
      <c r="I34" s="316"/>
      <c r="J34" s="317" t="str">
        <f>'説明＆入力'!$F203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'説明＆入力'!$C204</f>
        <v>0</v>
      </c>
      <c r="B35" s="297"/>
      <c r="C35" s="297"/>
      <c r="D35" s="297"/>
      <c r="E35" s="216"/>
      <c r="F35" s="215">
        <f>'説明＆入力'!$D204</f>
        <v>0</v>
      </c>
      <c r="G35" s="216"/>
      <c r="H35" s="320">
        <f>'説明＆入力'!$E204</f>
        <v>0</v>
      </c>
      <c r="I35" s="321"/>
      <c r="J35" s="322" t="str">
        <f>'説明＆入力'!$F204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R67"/>
  <sheetViews>
    <sheetView showGridLines="0" showZeros="0" view="pageLayout" topLeftCell="A25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'説明＆入力'!$C205</f>
        <v>0</v>
      </c>
      <c r="B21" s="266"/>
      <c r="C21" s="266"/>
      <c r="D21" s="266"/>
      <c r="E21" s="267"/>
      <c r="F21" s="328">
        <f>'説明＆入力'!$D205</f>
        <v>0</v>
      </c>
      <c r="G21" s="328"/>
      <c r="H21" s="329">
        <f>'説明＆入力'!$E205</f>
        <v>0</v>
      </c>
      <c r="I21" s="329"/>
      <c r="J21" s="330" t="str">
        <f>'説明＆入力'!$F205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'説明＆入力'!$C206</f>
        <v>0</v>
      </c>
      <c r="B22" s="266"/>
      <c r="C22" s="266"/>
      <c r="D22" s="266"/>
      <c r="E22" s="267"/>
      <c r="F22" s="268">
        <f>'説明＆入力'!$D206</f>
        <v>0</v>
      </c>
      <c r="G22" s="267"/>
      <c r="H22" s="315">
        <f>'説明＆入力'!$E206</f>
        <v>0</v>
      </c>
      <c r="I22" s="316"/>
      <c r="J22" s="317" t="str">
        <f>'説明＆入力'!$F206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'説明＆入力'!$C207</f>
        <v>0</v>
      </c>
      <c r="B23" s="266"/>
      <c r="C23" s="266"/>
      <c r="D23" s="266"/>
      <c r="E23" s="267"/>
      <c r="F23" s="268">
        <f>'説明＆入力'!$D207</f>
        <v>0</v>
      </c>
      <c r="G23" s="267"/>
      <c r="H23" s="315">
        <f>'説明＆入力'!$E207</f>
        <v>0</v>
      </c>
      <c r="I23" s="316"/>
      <c r="J23" s="317" t="str">
        <f>'説明＆入力'!$F207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'説明＆入力'!$C208</f>
        <v>0</v>
      </c>
      <c r="B24" s="266"/>
      <c r="C24" s="266"/>
      <c r="D24" s="266"/>
      <c r="E24" s="267"/>
      <c r="F24" s="268">
        <f>'説明＆入力'!$D208</f>
        <v>0</v>
      </c>
      <c r="G24" s="267"/>
      <c r="H24" s="315">
        <f>'説明＆入力'!$E208</f>
        <v>0</v>
      </c>
      <c r="I24" s="316"/>
      <c r="J24" s="317" t="str">
        <f>'説明＆入力'!$F208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'説明＆入力'!$C209</f>
        <v>0</v>
      </c>
      <c r="B25" s="266"/>
      <c r="C25" s="266"/>
      <c r="D25" s="266"/>
      <c r="E25" s="267"/>
      <c r="F25" s="268">
        <f>'説明＆入力'!$D209</f>
        <v>0</v>
      </c>
      <c r="G25" s="267"/>
      <c r="H25" s="315">
        <f>'説明＆入力'!$E209</f>
        <v>0</v>
      </c>
      <c r="I25" s="316"/>
      <c r="J25" s="317" t="str">
        <f>'説明＆入力'!$F209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'説明＆入力'!$C210</f>
        <v>0</v>
      </c>
      <c r="B26" s="266"/>
      <c r="C26" s="266"/>
      <c r="D26" s="266"/>
      <c r="E26" s="267"/>
      <c r="F26" s="268">
        <f>'説明＆入力'!$D210</f>
        <v>0</v>
      </c>
      <c r="G26" s="267"/>
      <c r="H26" s="315">
        <f>'説明＆入力'!$E210</f>
        <v>0</v>
      </c>
      <c r="I26" s="316"/>
      <c r="J26" s="317" t="str">
        <f>'説明＆入力'!$F210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'説明＆入力'!$C211</f>
        <v>0</v>
      </c>
      <c r="B27" s="266"/>
      <c r="C27" s="266"/>
      <c r="D27" s="266"/>
      <c r="E27" s="267"/>
      <c r="F27" s="268">
        <f>'説明＆入力'!$D211</f>
        <v>0</v>
      </c>
      <c r="G27" s="267"/>
      <c r="H27" s="315">
        <f>'説明＆入力'!$E211</f>
        <v>0</v>
      </c>
      <c r="I27" s="316"/>
      <c r="J27" s="317" t="str">
        <f>'説明＆入力'!$F211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'説明＆入力'!$C212</f>
        <v>0</v>
      </c>
      <c r="B28" s="266"/>
      <c r="C28" s="266"/>
      <c r="D28" s="266"/>
      <c r="E28" s="267"/>
      <c r="F28" s="268">
        <f>'説明＆入力'!$D212</f>
        <v>0</v>
      </c>
      <c r="G28" s="267"/>
      <c r="H28" s="315">
        <f>'説明＆入力'!$E212</f>
        <v>0</v>
      </c>
      <c r="I28" s="316"/>
      <c r="J28" s="317" t="str">
        <f>'説明＆入力'!$F212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'説明＆入力'!$C213</f>
        <v>0</v>
      </c>
      <c r="B29" s="266"/>
      <c r="C29" s="266"/>
      <c r="D29" s="266"/>
      <c r="E29" s="267"/>
      <c r="F29" s="268">
        <f>'説明＆入力'!$D213</f>
        <v>0</v>
      </c>
      <c r="G29" s="267"/>
      <c r="H29" s="315">
        <f>'説明＆入力'!$E213</f>
        <v>0</v>
      </c>
      <c r="I29" s="316"/>
      <c r="J29" s="317" t="str">
        <f>'説明＆入力'!$F213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'説明＆入力'!$C214</f>
        <v>0</v>
      </c>
      <c r="B30" s="266"/>
      <c r="C30" s="266"/>
      <c r="D30" s="266"/>
      <c r="E30" s="267"/>
      <c r="F30" s="268">
        <f>'説明＆入力'!$D214</f>
        <v>0</v>
      </c>
      <c r="G30" s="267"/>
      <c r="H30" s="315">
        <f>'説明＆入力'!$E214</f>
        <v>0</v>
      </c>
      <c r="I30" s="316"/>
      <c r="J30" s="317" t="str">
        <f>'説明＆入力'!$F214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'説明＆入力'!$C215</f>
        <v>0</v>
      </c>
      <c r="B31" s="266"/>
      <c r="C31" s="266"/>
      <c r="D31" s="266"/>
      <c r="E31" s="267"/>
      <c r="F31" s="268">
        <f>'説明＆入力'!$D215</f>
        <v>0</v>
      </c>
      <c r="G31" s="267"/>
      <c r="H31" s="315">
        <f>'説明＆入力'!$E215</f>
        <v>0</v>
      </c>
      <c r="I31" s="316"/>
      <c r="J31" s="317" t="str">
        <f>'説明＆入力'!$F215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'説明＆入力'!$C216</f>
        <v>0</v>
      </c>
      <c r="B32" s="266"/>
      <c r="C32" s="266"/>
      <c r="D32" s="266"/>
      <c r="E32" s="267"/>
      <c r="F32" s="268">
        <f>'説明＆入力'!$D216</f>
        <v>0</v>
      </c>
      <c r="G32" s="267"/>
      <c r="H32" s="315">
        <f>'説明＆入力'!$E216</f>
        <v>0</v>
      </c>
      <c r="I32" s="316"/>
      <c r="J32" s="317" t="str">
        <f>'説明＆入力'!$F216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'説明＆入力'!$C217</f>
        <v>0</v>
      </c>
      <c r="B33" s="266"/>
      <c r="C33" s="266"/>
      <c r="D33" s="266"/>
      <c r="E33" s="267"/>
      <c r="F33" s="268">
        <f>'説明＆入力'!$D217</f>
        <v>0</v>
      </c>
      <c r="G33" s="267"/>
      <c r="H33" s="315">
        <f>'説明＆入力'!$E217</f>
        <v>0</v>
      </c>
      <c r="I33" s="316"/>
      <c r="J33" s="317" t="str">
        <f>'説明＆入力'!$F217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'説明＆入力'!$C218</f>
        <v>0</v>
      </c>
      <c r="B34" s="266"/>
      <c r="C34" s="266"/>
      <c r="D34" s="266"/>
      <c r="E34" s="267"/>
      <c r="F34" s="268">
        <f>'説明＆入力'!$D218</f>
        <v>0</v>
      </c>
      <c r="G34" s="267"/>
      <c r="H34" s="315">
        <f>'説明＆入力'!$E218</f>
        <v>0</v>
      </c>
      <c r="I34" s="316"/>
      <c r="J34" s="317" t="str">
        <f>'説明＆入力'!$F218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'説明＆入力'!$C219</f>
        <v>0</v>
      </c>
      <c r="B35" s="297"/>
      <c r="C35" s="297"/>
      <c r="D35" s="297"/>
      <c r="E35" s="216"/>
      <c r="F35" s="215">
        <f>'説明＆入力'!$D219</f>
        <v>0</v>
      </c>
      <c r="G35" s="216"/>
      <c r="H35" s="320">
        <f>'説明＆入力'!$E219</f>
        <v>0</v>
      </c>
      <c r="I35" s="321"/>
      <c r="J35" s="322" t="str">
        <f>'説明＆入力'!$F219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R67"/>
  <sheetViews>
    <sheetView showGridLines="0" showZeros="0" view="pageLayout" topLeftCell="A16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'説明＆入力'!$C220</f>
        <v>0</v>
      </c>
      <c r="B21" s="266"/>
      <c r="C21" s="266"/>
      <c r="D21" s="266"/>
      <c r="E21" s="267"/>
      <c r="F21" s="328">
        <f>'説明＆入力'!$D220</f>
        <v>0</v>
      </c>
      <c r="G21" s="328"/>
      <c r="H21" s="329">
        <f>'説明＆入力'!$E220</f>
        <v>0</v>
      </c>
      <c r="I21" s="329"/>
      <c r="J21" s="330" t="str">
        <f>'説明＆入力'!$F220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'説明＆入力'!$C221</f>
        <v>0</v>
      </c>
      <c r="B22" s="266"/>
      <c r="C22" s="266"/>
      <c r="D22" s="266"/>
      <c r="E22" s="267"/>
      <c r="F22" s="268">
        <f>'説明＆入力'!$D221</f>
        <v>0</v>
      </c>
      <c r="G22" s="267"/>
      <c r="H22" s="315">
        <f>'説明＆入力'!$E221</f>
        <v>0</v>
      </c>
      <c r="I22" s="316"/>
      <c r="J22" s="317" t="str">
        <f>'説明＆入力'!$F221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'説明＆入力'!$C222</f>
        <v>0</v>
      </c>
      <c r="B23" s="266"/>
      <c r="C23" s="266"/>
      <c r="D23" s="266"/>
      <c r="E23" s="267"/>
      <c r="F23" s="268">
        <f>'説明＆入力'!$D222</f>
        <v>0</v>
      </c>
      <c r="G23" s="267"/>
      <c r="H23" s="315">
        <f>'説明＆入力'!$E222</f>
        <v>0</v>
      </c>
      <c r="I23" s="316"/>
      <c r="J23" s="317" t="str">
        <f>'説明＆入力'!$F222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'説明＆入力'!$C223</f>
        <v>0</v>
      </c>
      <c r="B24" s="266"/>
      <c r="C24" s="266"/>
      <c r="D24" s="266"/>
      <c r="E24" s="267"/>
      <c r="F24" s="268">
        <f>'説明＆入力'!$D223</f>
        <v>0</v>
      </c>
      <c r="G24" s="267"/>
      <c r="H24" s="315">
        <f>'説明＆入力'!$E223</f>
        <v>0</v>
      </c>
      <c r="I24" s="316"/>
      <c r="J24" s="317" t="str">
        <f>'説明＆入力'!$F223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'説明＆入力'!$C224</f>
        <v>0</v>
      </c>
      <c r="B25" s="266"/>
      <c r="C25" s="266"/>
      <c r="D25" s="266"/>
      <c r="E25" s="267"/>
      <c r="F25" s="268">
        <f>'説明＆入力'!$D224</f>
        <v>0</v>
      </c>
      <c r="G25" s="267"/>
      <c r="H25" s="315">
        <f>'説明＆入力'!$E224</f>
        <v>0</v>
      </c>
      <c r="I25" s="316"/>
      <c r="J25" s="317" t="str">
        <f>'説明＆入力'!$F224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'説明＆入力'!$C225</f>
        <v>0</v>
      </c>
      <c r="B26" s="266"/>
      <c r="C26" s="266"/>
      <c r="D26" s="266"/>
      <c r="E26" s="267"/>
      <c r="F26" s="268">
        <f>'説明＆入力'!$D225</f>
        <v>0</v>
      </c>
      <c r="G26" s="267"/>
      <c r="H26" s="315">
        <f>'説明＆入力'!$E225</f>
        <v>0</v>
      </c>
      <c r="I26" s="316"/>
      <c r="J26" s="317" t="str">
        <f>'説明＆入力'!$F225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'説明＆入力'!$C226</f>
        <v>0</v>
      </c>
      <c r="B27" s="266"/>
      <c r="C27" s="266"/>
      <c r="D27" s="266"/>
      <c r="E27" s="267"/>
      <c r="F27" s="268">
        <f>'説明＆入力'!$D226</f>
        <v>0</v>
      </c>
      <c r="G27" s="267"/>
      <c r="H27" s="315">
        <f>'説明＆入力'!$E226</f>
        <v>0</v>
      </c>
      <c r="I27" s="316"/>
      <c r="J27" s="317" t="str">
        <f>'説明＆入力'!$F226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'説明＆入力'!$C227</f>
        <v>0</v>
      </c>
      <c r="B28" s="266"/>
      <c r="C28" s="266"/>
      <c r="D28" s="266"/>
      <c r="E28" s="267"/>
      <c r="F28" s="268">
        <f>'説明＆入力'!$D227</f>
        <v>0</v>
      </c>
      <c r="G28" s="267"/>
      <c r="H28" s="315">
        <f>'説明＆入力'!$E227</f>
        <v>0</v>
      </c>
      <c r="I28" s="316"/>
      <c r="J28" s="317" t="str">
        <f>'説明＆入力'!$F227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'説明＆入力'!$C228</f>
        <v>0</v>
      </c>
      <c r="B29" s="266"/>
      <c r="C29" s="266"/>
      <c r="D29" s="266"/>
      <c r="E29" s="267"/>
      <c r="F29" s="268">
        <f>'説明＆入力'!$D228</f>
        <v>0</v>
      </c>
      <c r="G29" s="267"/>
      <c r="H29" s="315">
        <f>'説明＆入力'!$E228</f>
        <v>0</v>
      </c>
      <c r="I29" s="316"/>
      <c r="J29" s="317" t="str">
        <f>'説明＆入力'!$F228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'説明＆入力'!$C229</f>
        <v>0</v>
      </c>
      <c r="B30" s="266"/>
      <c r="C30" s="266"/>
      <c r="D30" s="266"/>
      <c r="E30" s="267"/>
      <c r="F30" s="268">
        <f>'説明＆入力'!$D229</f>
        <v>0</v>
      </c>
      <c r="G30" s="267"/>
      <c r="H30" s="315">
        <f>'説明＆入力'!$E229</f>
        <v>0</v>
      </c>
      <c r="I30" s="316"/>
      <c r="J30" s="317" t="str">
        <f>'説明＆入力'!$F229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'説明＆入力'!$C230</f>
        <v>0</v>
      </c>
      <c r="B31" s="266"/>
      <c r="C31" s="266"/>
      <c r="D31" s="266"/>
      <c r="E31" s="267"/>
      <c r="F31" s="268">
        <f>'説明＆入力'!$D230</f>
        <v>0</v>
      </c>
      <c r="G31" s="267"/>
      <c r="H31" s="315">
        <f>'説明＆入力'!$E230</f>
        <v>0</v>
      </c>
      <c r="I31" s="316"/>
      <c r="J31" s="317" t="str">
        <f>'説明＆入力'!$F230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'説明＆入力'!$C231</f>
        <v>0</v>
      </c>
      <c r="B32" s="266"/>
      <c r="C32" s="266"/>
      <c r="D32" s="266"/>
      <c r="E32" s="267"/>
      <c r="F32" s="268">
        <f>'説明＆入力'!$D231</f>
        <v>0</v>
      </c>
      <c r="G32" s="267"/>
      <c r="H32" s="315">
        <f>'説明＆入力'!$E231</f>
        <v>0</v>
      </c>
      <c r="I32" s="316"/>
      <c r="J32" s="317" t="str">
        <f>'説明＆入力'!$F231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'説明＆入力'!$C232</f>
        <v>0</v>
      </c>
      <c r="B33" s="266"/>
      <c r="C33" s="266"/>
      <c r="D33" s="266"/>
      <c r="E33" s="267"/>
      <c r="F33" s="268">
        <f>'説明＆入力'!$D232</f>
        <v>0</v>
      </c>
      <c r="G33" s="267"/>
      <c r="H33" s="315">
        <f>'説明＆入力'!$E232</f>
        <v>0</v>
      </c>
      <c r="I33" s="316"/>
      <c r="J33" s="317" t="str">
        <f>'説明＆入力'!$F232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'説明＆入力'!$C233</f>
        <v>0</v>
      </c>
      <c r="B34" s="266"/>
      <c r="C34" s="266"/>
      <c r="D34" s="266"/>
      <c r="E34" s="267"/>
      <c r="F34" s="268">
        <f>'説明＆入力'!$D233</f>
        <v>0</v>
      </c>
      <c r="G34" s="267"/>
      <c r="H34" s="315">
        <f>'説明＆入力'!$E233</f>
        <v>0</v>
      </c>
      <c r="I34" s="316"/>
      <c r="J34" s="317" t="str">
        <f>'説明＆入力'!$F233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'説明＆入力'!$C234</f>
        <v>0</v>
      </c>
      <c r="B35" s="297"/>
      <c r="C35" s="297"/>
      <c r="D35" s="297"/>
      <c r="E35" s="216"/>
      <c r="F35" s="215">
        <f>'説明＆入力'!$D234</f>
        <v>0</v>
      </c>
      <c r="G35" s="216"/>
      <c r="H35" s="320">
        <f>'説明＆入力'!$E234</f>
        <v>0</v>
      </c>
      <c r="I35" s="321"/>
      <c r="J35" s="322" t="str">
        <f>'説明＆入力'!$F234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R67"/>
  <sheetViews>
    <sheetView showGridLines="0" showZeros="0" view="pageLayout" topLeftCell="A19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'説明＆入力'!$C235</f>
        <v>0</v>
      </c>
      <c r="B21" s="266"/>
      <c r="C21" s="266"/>
      <c r="D21" s="266"/>
      <c r="E21" s="267"/>
      <c r="F21" s="328">
        <f>'説明＆入力'!$D235</f>
        <v>0</v>
      </c>
      <c r="G21" s="328"/>
      <c r="H21" s="329">
        <f>'説明＆入力'!$E235</f>
        <v>0</v>
      </c>
      <c r="I21" s="329"/>
      <c r="J21" s="330" t="str">
        <f>'説明＆入力'!$F235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'説明＆入力'!$C236</f>
        <v>0</v>
      </c>
      <c r="B22" s="266"/>
      <c r="C22" s="266"/>
      <c r="D22" s="266"/>
      <c r="E22" s="267"/>
      <c r="F22" s="268">
        <f>'説明＆入力'!$D236</f>
        <v>0</v>
      </c>
      <c r="G22" s="267"/>
      <c r="H22" s="315">
        <f>'説明＆入力'!$E236</f>
        <v>0</v>
      </c>
      <c r="I22" s="316"/>
      <c r="J22" s="317" t="str">
        <f>'説明＆入力'!$F236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'説明＆入力'!$C237</f>
        <v>0</v>
      </c>
      <c r="B23" s="266"/>
      <c r="C23" s="266"/>
      <c r="D23" s="266"/>
      <c r="E23" s="267"/>
      <c r="F23" s="268">
        <f>'説明＆入力'!$D237</f>
        <v>0</v>
      </c>
      <c r="G23" s="267"/>
      <c r="H23" s="315">
        <f>'説明＆入力'!$E237</f>
        <v>0</v>
      </c>
      <c r="I23" s="316"/>
      <c r="J23" s="317" t="str">
        <f>'説明＆入力'!$F237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'説明＆入力'!$C238</f>
        <v>0</v>
      </c>
      <c r="B24" s="266"/>
      <c r="C24" s="266"/>
      <c r="D24" s="266"/>
      <c r="E24" s="267"/>
      <c r="F24" s="268">
        <f>'説明＆入力'!$D238</f>
        <v>0</v>
      </c>
      <c r="G24" s="267"/>
      <c r="H24" s="315">
        <f>'説明＆入力'!$E238</f>
        <v>0</v>
      </c>
      <c r="I24" s="316"/>
      <c r="J24" s="317" t="str">
        <f>'説明＆入力'!$F238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'説明＆入力'!$C239</f>
        <v>0</v>
      </c>
      <c r="B25" s="266"/>
      <c r="C25" s="266"/>
      <c r="D25" s="266"/>
      <c r="E25" s="267"/>
      <c r="F25" s="268">
        <f>'説明＆入力'!$D239</f>
        <v>0</v>
      </c>
      <c r="G25" s="267"/>
      <c r="H25" s="315">
        <f>'説明＆入力'!$E239</f>
        <v>0</v>
      </c>
      <c r="I25" s="316"/>
      <c r="J25" s="317" t="str">
        <f>'説明＆入力'!$F239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'説明＆入力'!$C240</f>
        <v>0</v>
      </c>
      <c r="B26" s="266"/>
      <c r="C26" s="266"/>
      <c r="D26" s="266"/>
      <c r="E26" s="267"/>
      <c r="F26" s="268">
        <f>'説明＆入力'!$D240</f>
        <v>0</v>
      </c>
      <c r="G26" s="267"/>
      <c r="H26" s="315">
        <f>'説明＆入力'!$E240</f>
        <v>0</v>
      </c>
      <c r="I26" s="316"/>
      <c r="J26" s="317" t="str">
        <f>'説明＆入力'!$F240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'説明＆入力'!$C241</f>
        <v>0</v>
      </c>
      <c r="B27" s="266"/>
      <c r="C27" s="266"/>
      <c r="D27" s="266"/>
      <c r="E27" s="267"/>
      <c r="F27" s="268">
        <f>'説明＆入力'!$D241</f>
        <v>0</v>
      </c>
      <c r="G27" s="267"/>
      <c r="H27" s="315">
        <f>'説明＆入力'!$E241</f>
        <v>0</v>
      </c>
      <c r="I27" s="316"/>
      <c r="J27" s="317" t="str">
        <f>'説明＆入力'!$F241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'説明＆入力'!$C242</f>
        <v>0</v>
      </c>
      <c r="B28" s="266"/>
      <c r="C28" s="266"/>
      <c r="D28" s="266"/>
      <c r="E28" s="267"/>
      <c r="F28" s="268">
        <f>'説明＆入力'!$D242</f>
        <v>0</v>
      </c>
      <c r="G28" s="267"/>
      <c r="H28" s="315">
        <f>'説明＆入力'!$E242</f>
        <v>0</v>
      </c>
      <c r="I28" s="316"/>
      <c r="J28" s="317" t="str">
        <f>'説明＆入力'!$F242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'説明＆入力'!$C243</f>
        <v>0</v>
      </c>
      <c r="B29" s="266"/>
      <c r="C29" s="266"/>
      <c r="D29" s="266"/>
      <c r="E29" s="267"/>
      <c r="F29" s="268">
        <f>'説明＆入力'!$D243</f>
        <v>0</v>
      </c>
      <c r="G29" s="267"/>
      <c r="H29" s="315">
        <f>'説明＆入力'!$E243</f>
        <v>0</v>
      </c>
      <c r="I29" s="316"/>
      <c r="J29" s="317" t="str">
        <f>'説明＆入力'!$F243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'説明＆入力'!$C244</f>
        <v>0</v>
      </c>
      <c r="B30" s="266"/>
      <c r="C30" s="266"/>
      <c r="D30" s="266"/>
      <c r="E30" s="267"/>
      <c r="F30" s="268">
        <f>'説明＆入力'!$D244</f>
        <v>0</v>
      </c>
      <c r="G30" s="267"/>
      <c r="H30" s="315">
        <f>'説明＆入力'!$E244</f>
        <v>0</v>
      </c>
      <c r="I30" s="316"/>
      <c r="J30" s="317" t="str">
        <f>'説明＆入力'!$F244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'説明＆入力'!$C245</f>
        <v>0</v>
      </c>
      <c r="B31" s="266"/>
      <c r="C31" s="266"/>
      <c r="D31" s="266"/>
      <c r="E31" s="267"/>
      <c r="F31" s="268">
        <f>'説明＆入力'!$D245</f>
        <v>0</v>
      </c>
      <c r="G31" s="267"/>
      <c r="H31" s="315">
        <f>'説明＆入力'!$E245</f>
        <v>0</v>
      </c>
      <c r="I31" s="316"/>
      <c r="J31" s="317" t="str">
        <f>'説明＆入力'!$F245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'説明＆入力'!$C246</f>
        <v>0</v>
      </c>
      <c r="B32" s="266"/>
      <c r="C32" s="266"/>
      <c r="D32" s="266"/>
      <c r="E32" s="267"/>
      <c r="F32" s="268">
        <f>'説明＆入力'!$D246</f>
        <v>0</v>
      </c>
      <c r="G32" s="267"/>
      <c r="H32" s="315">
        <f>'説明＆入力'!$E246</f>
        <v>0</v>
      </c>
      <c r="I32" s="316"/>
      <c r="J32" s="317" t="str">
        <f>'説明＆入力'!$F246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'説明＆入力'!$C247</f>
        <v>0</v>
      </c>
      <c r="B33" s="266"/>
      <c r="C33" s="266"/>
      <c r="D33" s="266"/>
      <c r="E33" s="267"/>
      <c r="F33" s="268">
        <f>'説明＆入力'!$D247</f>
        <v>0</v>
      </c>
      <c r="G33" s="267"/>
      <c r="H33" s="315">
        <f>'説明＆入力'!$E247</f>
        <v>0</v>
      </c>
      <c r="I33" s="316"/>
      <c r="J33" s="317" t="str">
        <f>'説明＆入力'!$F247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'説明＆入力'!$C248</f>
        <v>0</v>
      </c>
      <c r="B34" s="266"/>
      <c r="C34" s="266"/>
      <c r="D34" s="266"/>
      <c r="E34" s="267"/>
      <c r="F34" s="268">
        <f>'説明＆入力'!$D248</f>
        <v>0</v>
      </c>
      <c r="G34" s="267"/>
      <c r="H34" s="315">
        <f>'説明＆入力'!$E248</f>
        <v>0</v>
      </c>
      <c r="I34" s="316"/>
      <c r="J34" s="317" t="str">
        <f>'説明＆入力'!$F248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'説明＆入力'!$C249</f>
        <v>0</v>
      </c>
      <c r="B35" s="297"/>
      <c r="C35" s="297"/>
      <c r="D35" s="297"/>
      <c r="E35" s="216"/>
      <c r="F35" s="215">
        <f>'説明＆入力'!$D249</f>
        <v>0</v>
      </c>
      <c r="G35" s="216"/>
      <c r="H35" s="320">
        <f>'説明＆入力'!$E249</f>
        <v>0</v>
      </c>
      <c r="I35" s="321"/>
      <c r="J35" s="322" t="str">
        <f>'説明＆入力'!$F249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000"/>
  </sheetPr>
  <dimension ref="A1:R67"/>
  <sheetViews>
    <sheetView showGridLines="0" showZeros="0" view="pageLayout" topLeftCell="A13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'説明＆入力'!$C250</f>
        <v>0</v>
      </c>
      <c r="B21" s="266"/>
      <c r="C21" s="266"/>
      <c r="D21" s="266"/>
      <c r="E21" s="267"/>
      <c r="F21" s="328">
        <f>'説明＆入力'!$D250</f>
        <v>0</v>
      </c>
      <c r="G21" s="328"/>
      <c r="H21" s="329">
        <f>'説明＆入力'!$E250</f>
        <v>0</v>
      </c>
      <c r="I21" s="329"/>
      <c r="J21" s="330" t="str">
        <f>'説明＆入力'!$F250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'説明＆入力'!$C251</f>
        <v>0</v>
      </c>
      <c r="B22" s="266"/>
      <c r="C22" s="266"/>
      <c r="D22" s="266"/>
      <c r="E22" s="267"/>
      <c r="F22" s="268">
        <f>'説明＆入力'!$D251</f>
        <v>0</v>
      </c>
      <c r="G22" s="267"/>
      <c r="H22" s="315">
        <f>'説明＆入力'!$E251</f>
        <v>0</v>
      </c>
      <c r="I22" s="316"/>
      <c r="J22" s="317" t="str">
        <f>'説明＆入力'!$F251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'説明＆入力'!$C252</f>
        <v>0</v>
      </c>
      <c r="B23" s="266"/>
      <c r="C23" s="266"/>
      <c r="D23" s="266"/>
      <c r="E23" s="267"/>
      <c r="F23" s="268">
        <f>'説明＆入力'!$D252</f>
        <v>0</v>
      </c>
      <c r="G23" s="267"/>
      <c r="H23" s="315">
        <f>'説明＆入力'!$E252</f>
        <v>0</v>
      </c>
      <c r="I23" s="316"/>
      <c r="J23" s="317" t="str">
        <f>'説明＆入力'!$F252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'説明＆入力'!$C253</f>
        <v>0</v>
      </c>
      <c r="B24" s="266"/>
      <c r="C24" s="266"/>
      <c r="D24" s="266"/>
      <c r="E24" s="267"/>
      <c r="F24" s="268">
        <f>'説明＆入力'!$D253</f>
        <v>0</v>
      </c>
      <c r="G24" s="267"/>
      <c r="H24" s="315">
        <f>'説明＆入力'!$E253</f>
        <v>0</v>
      </c>
      <c r="I24" s="316"/>
      <c r="J24" s="317" t="str">
        <f>'説明＆入力'!$F253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'説明＆入力'!$C254</f>
        <v>0</v>
      </c>
      <c r="B25" s="266"/>
      <c r="C25" s="266"/>
      <c r="D25" s="266"/>
      <c r="E25" s="267"/>
      <c r="F25" s="268">
        <f>'説明＆入力'!$D254</f>
        <v>0</v>
      </c>
      <c r="G25" s="267"/>
      <c r="H25" s="315">
        <f>'説明＆入力'!$E254</f>
        <v>0</v>
      </c>
      <c r="I25" s="316"/>
      <c r="J25" s="317" t="str">
        <f>'説明＆入力'!$F254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'説明＆入力'!$C255</f>
        <v>0</v>
      </c>
      <c r="B26" s="266"/>
      <c r="C26" s="266"/>
      <c r="D26" s="266"/>
      <c r="E26" s="267"/>
      <c r="F26" s="268">
        <f>'説明＆入力'!$D255</f>
        <v>0</v>
      </c>
      <c r="G26" s="267"/>
      <c r="H26" s="315">
        <f>'説明＆入力'!$E255</f>
        <v>0</v>
      </c>
      <c r="I26" s="316"/>
      <c r="J26" s="317" t="str">
        <f>'説明＆入力'!$F255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'説明＆入力'!$C256</f>
        <v>0</v>
      </c>
      <c r="B27" s="266"/>
      <c r="C27" s="266"/>
      <c r="D27" s="266"/>
      <c r="E27" s="267"/>
      <c r="F27" s="268">
        <f>'説明＆入力'!$D256</f>
        <v>0</v>
      </c>
      <c r="G27" s="267"/>
      <c r="H27" s="315">
        <f>'説明＆入力'!$E256</f>
        <v>0</v>
      </c>
      <c r="I27" s="316"/>
      <c r="J27" s="317" t="str">
        <f>'説明＆入力'!$F256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'説明＆入力'!$C257</f>
        <v>0</v>
      </c>
      <c r="B28" s="266"/>
      <c r="C28" s="266"/>
      <c r="D28" s="266"/>
      <c r="E28" s="267"/>
      <c r="F28" s="268">
        <f>'説明＆入力'!$D257</f>
        <v>0</v>
      </c>
      <c r="G28" s="267"/>
      <c r="H28" s="315">
        <f>'説明＆入力'!$E257</f>
        <v>0</v>
      </c>
      <c r="I28" s="316"/>
      <c r="J28" s="317" t="str">
        <f>'説明＆入力'!$F257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'説明＆入力'!$C258</f>
        <v>0</v>
      </c>
      <c r="B29" s="266"/>
      <c r="C29" s="266"/>
      <c r="D29" s="266"/>
      <c r="E29" s="267"/>
      <c r="F29" s="268">
        <f>'説明＆入力'!$D258</f>
        <v>0</v>
      </c>
      <c r="G29" s="267"/>
      <c r="H29" s="315">
        <f>'説明＆入力'!$E258</f>
        <v>0</v>
      </c>
      <c r="I29" s="316"/>
      <c r="J29" s="317" t="str">
        <f>'説明＆入力'!$F258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'説明＆入力'!$C259</f>
        <v>0</v>
      </c>
      <c r="B30" s="266"/>
      <c r="C30" s="266"/>
      <c r="D30" s="266"/>
      <c r="E30" s="267"/>
      <c r="F30" s="268">
        <f>'説明＆入力'!$D259</f>
        <v>0</v>
      </c>
      <c r="G30" s="267"/>
      <c r="H30" s="315">
        <f>'説明＆入力'!$E259</f>
        <v>0</v>
      </c>
      <c r="I30" s="316"/>
      <c r="J30" s="317" t="str">
        <f>'説明＆入力'!$F259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'説明＆入力'!$C260</f>
        <v>0</v>
      </c>
      <c r="B31" s="266"/>
      <c r="C31" s="266"/>
      <c r="D31" s="266"/>
      <c r="E31" s="267"/>
      <c r="F31" s="268">
        <f>'説明＆入力'!$D260</f>
        <v>0</v>
      </c>
      <c r="G31" s="267"/>
      <c r="H31" s="315">
        <f>'説明＆入力'!$E260</f>
        <v>0</v>
      </c>
      <c r="I31" s="316"/>
      <c r="J31" s="317" t="str">
        <f>'説明＆入力'!$F260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'説明＆入力'!$C261</f>
        <v>0</v>
      </c>
      <c r="B32" s="266"/>
      <c r="C32" s="266"/>
      <c r="D32" s="266"/>
      <c r="E32" s="267"/>
      <c r="F32" s="268">
        <f>'説明＆入力'!$D261</f>
        <v>0</v>
      </c>
      <c r="G32" s="267"/>
      <c r="H32" s="315">
        <f>'説明＆入力'!$E261</f>
        <v>0</v>
      </c>
      <c r="I32" s="316"/>
      <c r="J32" s="317" t="str">
        <f>'説明＆入力'!$F261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'説明＆入力'!$C262</f>
        <v>0</v>
      </c>
      <c r="B33" s="266"/>
      <c r="C33" s="266"/>
      <c r="D33" s="266"/>
      <c r="E33" s="267"/>
      <c r="F33" s="268">
        <f>'説明＆入力'!$D262</f>
        <v>0</v>
      </c>
      <c r="G33" s="267"/>
      <c r="H33" s="315">
        <f>'説明＆入力'!$E262</f>
        <v>0</v>
      </c>
      <c r="I33" s="316"/>
      <c r="J33" s="317" t="str">
        <f>'説明＆入力'!$F262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'説明＆入力'!$C263</f>
        <v>0</v>
      </c>
      <c r="B34" s="266"/>
      <c r="C34" s="266"/>
      <c r="D34" s="266"/>
      <c r="E34" s="267"/>
      <c r="F34" s="268">
        <f>'説明＆入力'!$D263</f>
        <v>0</v>
      </c>
      <c r="G34" s="267"/>
      <c r="H34" s="315">
        <f>'説明＆入力'!$E263</f>
        <v>0</v>
      </c>
      <c r="I34" s="316"/>
      <c r="J34" s="317" t="str">
        <f>'説明＆入力'!$F263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'説明＆入力'!$C264</f>
        <v>0</v>
      </c>
      <c r="B35" s="297"/>
      <c r="C35" s="297"/>
      <c r="D35" s="297"/>
      <c r="E35" s="216"/>
      <c r="F35" s="215">
        <f>'説明＆入力'!$D264</f>
        <v>0</v>
      </c>
      <c r="G35" s="216"/>
      <c r="H35" s="320">
        <f>'説明＆入力'!$E264</f>
        <v>0</v>
      </c>
      <c r="I35" s="321"/>
      <c r="J35" s="322" t="str">
        <f>'説明＆入力'!$F264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92D050"/>
  </sheetPr>
  <dimension ref="A1:R67"/>
  <sheetViews>
    <sheetView showZeros="0" workbookViewId="0">
      <selection activeCell="J36" sqref="J36:N36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6" t="s">
        <v>24</v>
      </c>
      <c r="B1" s="346"/>
      <c r="C1" s="346"/>
      <c r="D1" s="34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8" ht="13.5" customHeight="1">
      <c r="A2" s="24"/>
      <c r="B2" s="24"/>
      <c r="C2" s="2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8" ht="13.5" customHeight="1">
      <c r="A3" s="347" t="s">
        <v>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13"/>
    </row>
    <row r="4" spans="1:18" ht="13.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13"/>
    </row>
    <row r="5" spans="1:18" ht="13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21"/>
      <c r="M10" s="339" t="s">
        <v>61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21"/>
      <c r="M11" s="339" t="s">
        <v>61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21"/>
      <c r="M12" s="338"/>
      <c r="N12" s="338"/>
      <c r="O12" s="338"/>
      <c r="P12" s="338"/>
      <c r="Q12" s="338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21"/>
      <c r="M13" s="338"/>
      <c r="N13" s="338"/>
      <c r="O13" s="338"/>
      <c r="P13" s="338"/>
      <c r="Q13" s="338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21"/>
      <c r="M14" s="348"/>
      <c r="N14" s="348"/>
      <c r="O14" s="348"/>
      <c r="P14" s="348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21"/>
      <c r="M15" s="348"/>
      <c r="N15" s="348"/>
      <c r="O15" s="348"/>
      <c r="P15" s="348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/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/>
      <c r="O17" s="341"/>
      <c r="P17" s="341"/>
      <c r="Q17" s="342"/>
    </row>
    <row r="18" spans="1:17" ht="15" customHeight="1" thickBot="1">
      <c r="A18" s="332" t="s">
        <v>5</v>
      </c>
      <c r="B18" s="333"/>
      <c r="C18" s="333"/>
      <c r="D18" s="333"/>
      <c r="E18" s="333"/>
      <c r="F18" s="333" t="s">
        <v>6</v>
      </c>
      <c r="G18" s="333"/>
      <c r="H18" s="333" t="s">
        <v>14</v>
      </c>
      <c r="I18" s="333"/>
      <c r="J18" s="333"/>
      <c r="K18" s="333"/>
      <c r="L18" s="334" t="s">
        <v>7</v>
      </c>
      <c r="M18" s="335"/>
      <c r="N18" s="336"/>
      <c r="O18" s="333"/>
      <c r="P18" s="333"/>
      <c r="Q18" s="337"/>
    </row>
    <row r="19" spans="1:17" ht="1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5" customHeight="1">
      <c r="A20" s="340" t="s">
        <v>16</v>
      </c>
      <c r="B20" s="341"/>
      <c r="C20" s="341"/>
      <c r="D20" s="341"/>
      <c r="E20" s="341"/>
      <c r="F20" s="341" t="s">
        <v>53</v>
      </c>
      <c r="G20" s="341"/>
      <c r="H20" s="341" t="s">
        <v>17</v>
      </c>
      <c r="I20" s="341"/>
      <c r="J20" s="341" t="s">
        <v>27</v>
      </c>
      <c r="K20" s="341"/>
      <c r="L20" s="341"/>
      <c r="M20" s="341"/>
      <c r="N20" s="342"/>
      <c r="O20" s="349" t="s">
        <v>54</v>
      </c>
      <c r="P20" s="350"/>
      <c r="Q20" s="351"/>
    </row>
    <row r="21" spans="1:17" ht="15" customHeight="1">
      <c r="A21" s="349"/>
      <c r="B21" s="350"/>
      <c r="C21" s="350"/>
      <c r="D21" s="350"/>
      <c r="E21" s="351"/>
      <c r="F21" s="352"/>
      <c r="G21" s="352"/>
      <c r="H21" s="353"/>
      <c r="I21" s="353"/>
      <c r="J21" s="353"/>
      <c r="K21" s="353"/>
      <c r="L21" s="353"/>
      <c r="M21" s="353"/>
      <c r="N21" s="354"/>
      <c r="O21" s="349"/>
      <c r="P21" s="350"/>
      <c r="Q21" s="351"/>
    </row>
    <row r="22" spans="1:17" ht="15" customHeight="1">
      <c r="A22" s="349"/>
      <c r="B22" s="350"/>
      <c r="C22" s="350"/>
      <c r="D22" s="350"/>
      <c r="E22" s="351"/>
      <c r="F22" s="352"/>
      <c r="G22" s="352"/>
      <c r="H22" s="353"/>
      <c r="I22" s="353"/>
      <c r="J22" s="353"/>
      <c r="K22" s="353"/>
      <c r="L22" s="353"/>
      <c r="M22" s="353"/>
      <c r="N22" s="354"/>
      <c r="O22" s="349"/>
      <c r="P22" s="350"/>
      <c r="Q22" s="351"/>
    </row>
    <row r="23" spans="1:17" ht="15" customHeight="1">
      <c r="A23" s="355"/>
      <c r="B23" s="352"/>
      <c r="C23" s="352"/>
      <c r="D23" s="352"/>
      <c r="E23" s="352"/>
      <c r="F23" s="352"/>
      <c r="G23" s="352"/>
      <c r="H23" s="353"/>
      <c r="I23" s="353"/>
      <c r="J23" s="353"/>
      <c r="K23" s="353"/>
      <c r="L23" s="353"/>
      <c r="M23" s="353"/>
      <c r="N23" s="354"/>
      <c r="O23" s="349"/>
      <c r="P23" s="350"/>
      <c r="Q23" s="351"/>
    </row>
    <row r="24" spans="1:17" ht="15" customHeight="1">
      <c r="A24" s="355"/>
      <c r="B24" s="352"/>
      <c r="C24" s="352"/>
      <c r="D24" s="352"/>
      <c r="E24" s="352"/>
      <c r="F24" s="352"/>
      <c r="G24" s="352"/>
      <c r="H24" s="353"/>
      <c r="I24" s="353"/>
      <c r="J24" s="353"/>
      <c r="K24" s="353"/>
      <c r="L24" s="353"/>
      <c r="M24" s="353"/>
      <c r="N24" s="354"/>
      <c r="O24" s="349"/>
      <c r="P24" s="350"/>
      <c r="Q24" s="351"/>
    </row>
    <row r="25" spans="1:17" ht="15" customHeight="1">
      <c r="A25" s="355"/>
      <c r="B25" s="352"/>
      <c r="C25" s="352"/>
      <c r="D25" s="352"/>
      <c r="E25" s="352"/>
      <c r="F25" s="352"/>
      <c r="G25" s="352"/>
      <c r="H25" s="353"/>
      <c r="I25" s="353"/>
      <c r="J25" s="353"/>
      <c r="K25" s="353"/>
      <c r="L25" s="353"/>
      <c r="M25" s="353"/>
      <c r="N25" s="354"/>
      <c r="O25" s="349"/>
      <c r="P25" s="350"/>
      <c r="Q25" s="351"/>
    </row>
    <row r="26" spans="1:17" ht="15" customHeight="1">
      <c r="A26" s="355"/>
      <c r="B26" s="352"/>
      <c r="C26" s="352"/>
      <c r="D26" s="352"/>
      <c r="E26" s="352"/>
      <c r="F26" s="352"/>
      <c r="G26" s="352"/>
      <c r="H26" s="353"/>
      <c r="I26" s="353"/>
      <c r="J26" s="353"/>
      <c r="K26" s="353"/>
      <c r="L26" s="353"/>
      <c r="M26" s="353"/>
      <c r="N26" s="354"/>
      <c r="O26" s="349"/>
      <c r="P26" s="350"/>
      <c r="Q26" s="351"/>
    </row>
    <row r="27" spans="1:17" ht="15" customHeight="1">
      <c r="A27" s="355"/>
      <c r="B27" s="352"/>
      <c r="C27" s="352"/>
      <c r="D27" s="352"/>
      <c r="E27" s="352"/>
      <c r="F27" s="352"/>
      <c r="G27" s="352"/>
      <c r="H27" s="353"/>
      <c r="I27" s="353"/>
      <c r="J27" s="353"/>
      <c r="K27" s="353"/>
      <c r="L27" s="353"/>
      <c r="M27" s="353"/>
      <c r="N27" s="354"/>
      <c r="O27" s="349"/>
      <c r="P27" s="350"/>
      <c r="Q27" s="351"/>
    </row>
    <row r="28" spans="1:17" ht="15" customHeight="1">
      <c r="A28" s="355"/>
      <c r="B28" s="352"/>
      <c r="C28" s="352"/>
      <c r="D28" s="352"/>
      <c r="E28" s="352"/>
      <c r="F28" s="352"/>
      <c r="G28" s="352"/>
      <c r="H28" s="353"/>
      <c r="I28" s="353"/>
      <c r="J28" s="353"/>
      <c r="K28" s="353"/>
      <c r="L28" s="353"/>
      <c r="M28" s="353"/>
      <c r="N28" s="354"/>
      <c r="O28" s="349"/>
      <c r="P28" s="350"/>
      <c r="Q28" s="351"/>
    </row>
    <row r="29" spans="1:17" ht="15" customHeight="1">
      <c r="A29" s="355"/>
      <c r="B29" s="352"/>
      <c r="C29" s="352"/>
      <c r="D29" s="352"/>
      <c r="E29" s="352"/>
      <c r="F29" s="352"/>
      <c r="G29" s="352"/>
      <c r="H29" s="353"/>
      <c r="I29" s="353"/>
      <c r="J29" s="353"/>
      <c r="K29" s="353"/>
      <c r="L29" s="353"/>
      <c r="M29" s="353"/>
      <c r="N29" s="354"/>
      <c r="O29" s="349"/>
      <c r="P29" s="350"/>
      <c r="Q29" s="351"/>
    </row>
    <row r="30" spans="1:17" ht="15" customHeight="1">
      <c r="A30" s="355"/>
      <c r="B30" s="352"/>
      <c r="C30" s="352"/>
      <c r="D30" s="352"/>
      <c r="E30" s="352"/>
      <c r="F30" s="352"/>
      <c r="G30" s="352"/>
      <c r="H30" s="353"/>
      <c r="I30" s="353"/>
      <c r="J30" s="353"/>
      <c r="K30" s="353"/>
      <c r="L30" s="353"/>
      <c r="M30" s="353"/>
      <c r="N30" s="354"/>
      <c r="O30" s="349"/>
      <c r="P30" s="350"/>
      <c r="Q30" s="351"/>
    </row>
    <row r="31" spans="1:17" ht="15" customHeight="1">
      <c r="A31" s="355"/>
      <c r="B31" s="352"/>
      <c r="C31" s="352"/>
      <c r="D31" s="352"/>
      <c r="E31" s="352"/>
      <c r="F31" s="352"/>
      <c r="G31" s="352"/>
      <c r="H31" s="353"/>
      <c r="I31" s="353"/>
      <c r="J31" s="353"/>
      <c r="K31" s="353"/>
      <c r="L31" s="353"/>
      <c r="M31" s="353"/>
      <c r="N31" s="354"/>
      <c r="O31" s="349"/>
      <c r="P31" s="350"/>
      <c r="Q31" s="351"/>
    </row>
    <row r="32" spans="1:17" ht="15" customHeight="1">
      <c r="A32" s="355"/>
      <c r="B32" s="352"/>
      <c r="C32" s="352"/>
      <c r="D32" s="352"/>
      <c r="E32" s="352"/>
      <c r="F32" s="352"/>
      <c r="G32" s="352"/>
      <c r="H32" s="353"/>
      <c r="I32" s="353"/>
      <c r="J32" s="353"/>
      <c r="K32" s="353"/>
      <c r="L32" s="353"/>
      <c r="M32" s="353"/>
      <c r="N32" s="354"/>
      <c r="O32" s="349"/>
      <c r="P32" s="350"/>
      <c r="Q32" s="351"/>
    </row>
    <row r="33" spans="1:17" ht="15" customHeight="1">
      <c r="A33" s="355"/>
      <c r="B33" s="352"/>
      <c r="C33" s="352"/>
      <c r="D33" s="352"/>
      <c r="E33" s="352"/>
      <c r="F33" s="352"/>
      <c r="G33" s="352"/>
      <c r="H33" s="353"/>
      <c r="I33" s="353"/>
      <c r="J33" s="353"/>
      <c r="K33" s="353"/>
      <c r="L33" s="353"/>
      <c r="M33" s="353"/>
      <c r="N33" s="354"/>
      <c r="O33" s="349"/>
      <c r="P33" s="350"/>
      <c r="Q33" s="351"/>
    </row>
    <row r="34" spans="1:17" ht="15" customHeight="1">
      <c r="A34" s="355"/>
      <c r="B34" s="352"/>
      <c r="C34" s="352"/>
      <c r="D34" s="352"/>
      <c r="E34" s="352"/>
      <c r="F34" s="352"/>
      <c r="G34" s="352"/>
      <c r="H34" s="353"/>
      <c r="I34" s="353"/>
      <c r="J34" s="353"/>
      <c r="K34" s="353"/>
      <c r="L34" s="353"/>
      <c r="M34" s="353"/>
      <c r="N34" s="354"/>
      <c r="O34" s="349"/>
      <c r="P34" s="350"/>
      <c r="Q34" s="351"/>
    </row>
    <row r="35" spans="1:17" ht="15" customHeight="1" thickBot="1">
      <c r="A35" s="332"/>
      <c r="B35" s="333"/>
      <c r="C35" s="333"/>
      <c r="D35" s="333"/>
      <c r="E35" s="333"/>
      <c r="F35" s="333"/>
      <c r="G35" s="333"/>
      <c r="H35" s="356"/>
      <c r="I35" s="356"/>
      <c r="J35" s="356"/>
      <c r="K35" s="356"/>
      <c r="L35" s="356"/>
      <c r="M35" s="356"/>
      <c r="N35" s="357"/>
      <c r="O35" s="358"/>
      <c r="P35" s="335"/>
      <c r="Q35" s="336"/>
    </row>
    <row r="36" spans="1:17" ht="15" customHeight="1" thickBot="1">
      <c r="A36" s="370" t="s">
        <v>47</v>
      </c>
      <c r="B36" s="371"/>
      <c r="C36" s="371"/>
      <c r="D36" s="371"/>
      <c r="E36" s="371"/>
      <c r="F36" s="372"/>
      <c r="G36" s="372"/>
      <c r="H36" s="372"/>
      <c r="I36" s="372"/>
      <c r="J36" s="373">
        <f>SUM(J21:N35)</f>
        <v>0</v>
      </c>
      <c r="K36" s="374"/>
      <c r="L36" s="374"/>
      <c r="M36" s="374"/>
      <c r="N36" s="375"/>
      <c r="O36" s="376"/>
      <c r="P36" s="377"/>
      <c r="Q36" s="378"/>
    </row>
    <row r="37" spans="1:17" ht="15" customHeight="1">
      <c r="A37" s="379" t="s">
        <v>30</v>
      </c>
      <c r="B37" s="380"/>
      <c r="C37" s="383" t="s">
        <v>50</v>
      </c>
      <c r="D37" s="384"/>
      <c r="E37" s="385"/>
      <c r="F37" s="386"/>
      <c r="G37" s="386"/>
      <c r="H37" s="363"/>
      <c r="I37" s="363"/>
      <c r="J37" s="387"/>
      <c r="K37" s="388"/>
      <c r="L37" s="388"/>
      <c r="M37" s="388"/>
      <c r="N37" s="389"/>
      <c r="O37" s="359"/>
      <c r="P37" s="360"/>
      <c r="Q37" s="361"/>
    </row>
    <row r="38" spans="1:17" ht="15" customHeight="1" thickBot="1">
      <c r="A38" s="381"/>
      <c r="B38" s="382"/>
      <c r="C38" s="358" t="s">
        <v>28</v>
      </c>
      <c r="D38" s="335"/>
      <c r="E38" s="336"/>
      <c r="F38" s="362"/>
      <c r="G38" s="362"/>
      <c r="H38" s="363"/>
      <c r="I38" s="363"/>
      <c r="J38" s="364"/>
      <c r="K38" s="365"/>
      <c r="L38" s="365"/>
      <c r="M38" s="365"/>
      <c r="N38" s="366"/>
      <c r="O38" s="367"/>
      <c r="P38" s="368"/>
      <c r="Q38" s="369"/>
    </row>
    <row r="39" spans="1:17" ht="15" customHeight="1" thickBot="1">
      <c r="A39" s="379" t="s">
        <v>31</v>
      </c>
      <c r="B39" s="380"/>
      <c r="C39" s="394"/>
      <c r="D39" s="395"/>
      <c r="E39" s="396"/>
      <c r="F39" s="371" t="s">
        <v>78</v>
      </c>
      <c r="G39" s="371"/>
      <c r="H39" s="397" t="s">
        <v>76</v>
      </c>
      <c r="I39" s="397"/>
      <c r="J39" s="398"/>
      <c r="K39" s="399"/>
      <c r="L39" s="399"/>
      <c r="M39" s="399"/>
      <c r="N39" s="400"/>
      <c r="O39" s="376"/>
      <c r="P39" s="377"/>
      <c r="Q39" s="401"/>
    </row>
    <row r="40" spans="1:17" ht="15" customHeight="1">
      <c r="A40" s="381"/>
      <c r="B40" s="382"/>
      <c r="C40" s="402" t="s">
        <v>29</v>
      </c>
      <c r="D40" s="403"/>
      <c r="E40" s="404"/>
      <c r="F40" s="363"/>
      <c r="G40" s="363"/>
      <c r="H40" s="390"/>
      <c r="I40" s="390"/>
      <c r="J40" s="405"/>
      <c r="K40" s="406"/>
      <c r="L40" s="406"/>
      <c r="M40" s="406"/>
      <c r="N40" s="407"/>
      <c r="O40" s="359"/>
      <c r="P40" s="360"/>
      <c r="Q40" s="361"/>
    </row>
    <row r="41" spans="1:17" ht="15" customHeight="1">
      <c r="A41" s="381"/>
      <c r="B41" s="382"/>
      <c r="C41" s="349" t="s">
        <v>59</v>
      </c>
      <c r="D41" s="350"/>
      <c r="E41" s="351"/>
      <c r="F41" s="363"/>
      <c r="G41" s="363"/>
      <c r="H41" s="390"/>
      <c r="I41" s="390"/>
      <c r="J41" s="391"/>
      <c r="K41" s="392"/>
      <c r="L41" s="392"/>
      <c r="M41" s="392"/>
      <c r="N41" s="393"/>
      <c r="O41" s="349"/>
      <c r="P41" s="350"/>
      <c r="Q41" s="351"/>
    </row>
    <row r="42" spans="1:17" ht="15" customHeight="1" thickBot="1">
      <c r="A42" s="381"/>
      <c r="B42" s="382"/>
      <c r="C42" s="367" t="s">
        <v>60</v>
      </c>
      <c r="D42" s="368"/>
      <c r="E42" s="369"/>
      <c r="F42" s="363"/>
      <c r="G42" s="363"/>
      <c r="H42" s="390"/>
      <c r="I42" s="390"/>
      <c r="J42" s="408"/>
      <c r="K42" s="409"/>
      <c r="L42" s="409"/>
      <c r="M42" s="409"/>
      <c r="N42" s="410"/>
      <c r="O42" s="367"/>
      <c r="P42" s="368"/>
      <c r="Q42" s="369"/>
    </row>
    <row r="43" spans="1:17" ht="15" customHeight="1" thickBot="1">
      <c r="A43" s="381"/>
      <c r="B43" s="382"/>
      <c r="C43" s="394"/>
      <c r="D43" s="395"/>
      <c r="E43" s="396"/>
      <c r="F43" s="371" t="s">
        <v>12</v>
      </c>
      <c r="G43" s="371"/>
      <c r="H43" s="371" t="s">
        <v>77</v>
      </c>
      <c r="I43" s="371"/>
      <c r="J43" s="398"/>
      <c r="K43" s="399"/>
      <c r="L43" s="399"/>
      <c r="M43" s="399"/>
      <c r="N43" s="400"/>
      <c r="O43" s="376"/>
      <c r="P43" s="377"/>
      <c r="Q43" s="401"/>
    </row>
    <row r="44" spans="1:17" ht="15" customHeight="1">
      <c r="A44" s="381"/>
      <c r="B44" s="382"/>
      <c r="C44" s="402" t="s">
        <v>32</v>
      </c>
      <c r="D44" s="403"/>
      <c r="E44" s="404"/>
      <c r="F44" s="411"/>
      <c r="G44" s="411"/>
      <c r="H44" s="390"/>
      <c r="I44" s="390"/>
      <c r="J44" s="412"/>
      <c r="K44" s="413"/>
      <c r="L44" s="413"/>
      <c r="M44" s="413"/>
      <c r="N44" s="414"/>
      <c r="O44" s="359"/>
      <c r="P44" s="360"/>
      <c r="Q44" s="361"/>
    </row>
    <row r="45" spans="1:17" ht="15" customHeight="1">
      <c r="A45" s="381"/>
      <c r="B45" s="382"/>
      <c r="C45" s="349" t="s">
        <v>33</v>
      </c>
      <c r="D45" s="350"/>
      <c r="E45" s="351"/>
      <c r="F45" s="415" t="s">
        <v>75</v>
      </c>
      <c r="G45" s="351"/>
      <c r="H45" s="390"/>
      <c r="I45" s="390"/>
      <c r="J45" s="416"/>
      <c r="K45" s="417"/>
      <c r="L45" s="417"/>
      <c r="M45" s="417"/>
      <c r="N45" s="418"/>
      <c r="O45" s="349"/>
      <c r="P45" s="350"/>
      <c r="Q45" s="351"/>
    </row>
    <row r="46" spans="1:17" ht="15" customHeight="1" thickBot="1">
      <c r="A46" s="381"/>
      <c r="B46" s="382"/>
      <c r="C46" s="367" t="s">
        <v>28</v>
      </c>
      <c r="D46" s="368"/>
      <c r="E46" s="369"/>
      <c r="F46" s="362"/>
      <c r="G46" s="362"/>
      <c r="H46" s="390"/>
      <c r="I46" s="390"/>
      <c r="J46" s="430"/>
      <c r="K46" s="431"/>
      <c r="L46" s="431"/>
      <c r="M46" s="431"/>
      <c r="N46" s="432"/>
      <c r="O46" s="367"/>
      <c r="P46" s="368"/>
      <c r="Q46" s="369"/>
    </row>
    <row r="47" spans="1:17" ht="15" customHeight="1">
      <c r="A47" s="379" t="s">
        <v>36</v>
      </c>
      <c r="B47" s="433"/>
      <c r="C47" s="433"/>
      <c r="D47" s="433"/>
      <c r="E47" s="433"/>
      <c r="F47" s="433"/>
      <c r="G47" s="433"/>
      <c r="H47" s="433"/>
      <c r="I47" s="434"/>
      <c r="J47" s="440" t="s">
        <v>58</v>
      </c>
      <c r="K47" s="441"/>
      <c r="L47" s="441"/>
      <c r="M47" s="441"/>
      <c r="N47" s="442"/>
      <c r="O47" s="443"/>
      <c r="P47" s="444"/>
      <c r="Q47" s="445"/>
    </row>
    <row r="48" spans="1:17" ht="15" customHeight="1">
      <c r="A48" s="381"/>
      <c r="B48" s="435"/>
      <c r="C48" s="435"/>
      <c r="D48" s="435"/>
      <c r="E48" s="435"/>
      <c r="F48" s="435"/>
      <c r="G48" s="435"/>
      <c r="H48" s="435"/>
      <c r="I48" s="436"/>
      <c r="J48" s="452"/>
      <c r="K48" s="453"/>
      <c r="L48" s="453"/>
      <c r="M48" s="453"/>
      <c r="N48" s="454"/>
      <c r="O48" s="446"/>
      <c r="P48" s="447"/>
      <c r="Q48" s="448"/>
    </row>
    <row r="49" spans="1:17" ht="15" customHeight="1" thickBot="1">
      <c r="A49" s="437"/>
      <c r="B49" s="438"/>
      <c r="C49" s="438"/>
      <c r="D49" s="438"/>
      <c r="E49" s="438"/>
      <c r="F49" s="438"/>
      <c r="G49" s="438"/>
      <c r="H49" s="438"/>
      <c r="I49" s="439"/>
      <c r="J49" s="455"/>
      <c r="K49" s="456"/>
      <c r="L49" s="456"/>
      <c r="M49" s="456"/>
      <c r="N49" s="457"/>
      <c r="O49" s="449"/>
      <c r="P49" s="450"/>
      <c r="Q49" s="451"/>
    </row>
    <row r="50" spans="1:17" ht="13.5" customHeight="1">
      <c r="A50" s="23" t="s">
        <v>41</v>
      </c>
      <c r="B50" s="21"/>
      <c r="C50" s="21"/>
      <c r="D50" s="21"/>
      <c r="E50" s="2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ht="18" customHeight="1">
      <c r="A51" s="419" t="s">
        <v>45</v>
      </c>
      <c r="B51" s="368"/>
      <c r="C51" s="368"/>
      <c r="D51" s="368"/>
      <c r="E51" s="369"/>
      <c r="F51" s="25" t="s">
        <v>55</v>
      </c>
      <c r="G51" s="26"/>
      <c r="H51" s="26"/>
      <c r="I51" s="26"/>
      <c r="J51" s="26"/>
      <c r="K51" s="26"/>
      <c r="L51" s="26"/>
      <c r="M51" s="26"/>
      <c r="N51" s="27"/>
      <c r="O51" s="421" t="s">
        <v>40</v>
      </c>
      <c r="P51" s="422"/>
      <c r="Q51" s="423"/>
    </row>
    <row r="52" spans="1:17" ht="18" customHeight="1">
      <c r="A52" s="420"/>
      <c r="B52" s="360"/>
      <c r="C52" s="360"/>
      <c r="D52" s="360"/>
      <c r="E52" s="361"/>
      <c r="F52" s="424" t="s">
        <v>56</v>
      </c>
      <c r="G52" s="425"/>
      <c r="H52" s="425"/>
      <c r="I52" s="425"/>
      <c r="J52" s="425"/>
      <c r="K52" s="425"/>
      <c r="L52" s="425"/>
      <c r="M52" s="425"/>
      <c r="N52" s="426"/>
      <c r="O52" s="427" t="s">
        <v>42</v>
      </c>
      <c r="P52" s="428"/>
      <c r="Q52" s="429"/>
    </row>
    <row r="53" spans="1:17" ht="13.5" customHeight="1">
      <c r="A53" s="28"/>
      <c r="B53" s="28"/>
      <c r="C53" s="28"/>
      <c r="D53" s="28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30"/>
    </row>
    <row r="54" spans="1:17" ht="13.5" customHeight="1">
      <c r="A54" s="16" t="s">
        <v>57</v>
      </c>
      <c r="B54" s="16"/>
      <c r="C54" s="16" t="s">
        <v>37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ht="13.5" customHeight="1">
      <c r="A55" s="16"/>
      <c r="B55" s="16"/>
      <c r="C55" s="16" t="s">
        <v>38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ht="13.5" customHeight="1">
      <c r="A56" s="16"/>
      <c r="B56" s="16"/>
      <c r="C56" s="16" t="s">
        <v>39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ht="13.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dataValidations count="2">
    <dataValidation type="list" allowBlank="1" showInputMessage="1" showErrorMessage="1" sqref="C18:E18">
      <formula1>#REF!</formula1>
    </dataValidation>
    <dataValidation type="list" allowBlank="1" showInputMessage="1" showErrorMessage="1" sqref="F45:G45">
      <formula1>#REF!</formula1>
    </dataValidation>
  </dataValidations>
  <pageMargins left="0.59055118110236227" right="0.19685039370078741" top="0.59055118110236227" bottom="0.19685039370078741" header="0.51181102362204722" footer="0.51181102362204722"/>
  <pageSetup paperSize="9" orientation="portrait" horizont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C000"/>
  </sheetPr>
  <dimension ref="A1:Q57"/>
  <sheetViews>
    <sheetView workbookViewId="0">
      <selection activeCell="H18" sqref="H18:K18"/>
    </sheetView>
  </sheetViews>
  <sheetFormatPr defaultRowHeight="13.5"/>
  <cols>
    <col min="1" max="18" width="5.625" style="1" customWidth="1"/>
    <col min="19" max="16384" width="9" style="1"/>
  </cols>
  <sheetData>
    <row r="1" spans="1:17" ht="15" customHeight="1">
      <c r="A1" s="461" t="s">
        <v>25</v>
      </c>
      <c r="B1" s="461"/>
      <c r="C1" s="461"/>
      <c r="D1" s="461"/>
    </row>
    <row r="2" spans="1:17" ht="13.5" customHeight="1">
      <c r="A2" s="7"/>
      <c r="B2" s="7"/>
      <c r="C2" s="7"/>
    </row>
    <row r="3" spans="1:17" ht="13.5" customHeight="1">
      <c r="A3" s="344" t="s">
        <v>1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</row>
    <row r="4" spans="1:17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</row>
    <row r="5" spans="1:17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3.5" customHeight="1"/>
    <row r="7" spans="1:17" ht="13.5" customHeight="1">
      <c r="A7" s="458" t="s">
        <v>44</v>
      </c>
      <c r="B7" s="458"/>
      <c r="C7" s="458"/>
      <c r="D7" s="458"/>
      <c r="E7" s="458"/>
    </row>
    <row r="8" spans="1:17" ht="13.5" customHeight="1"/>
    <row r="9" spans="1:17" ht="13.5" customHeight="1">
      <c r="A9" s="460" t="s">
        <v>9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</row>
    <row r="10" spans="1:17" ht="13.5" customHeight="1"/>
    <row r="11" spans="1:17" ht="15" customHeight="1">
      <c r="I11" s="459" t="s">
        <v>19</v>
      </c>
      <c r="J11" s="459"/>
      <c r="K11" s="459"/>
      <c r="L11" s="4"/>
      <c r="M11" s="462" t="s">
        <v>63</v>
      </c>
      <c r="N11" s="462"/>
      <c r="O11" s="462"/>
      <c r="P11" s="462"/>
      <c r="Q11" s="462"/>
    </row>
    <row r="12" spans="1:17" ht="15" customHeight="1">
      <c r="I12" s="459" t="s">
        <v>62</v>
      </c>
      <c r="J12" s="459"/>
      <c r="K12" s="459"/>
      <c r="L12" s="459"/>
      <c r="M12" s="459"/>
      <c r="N12" s="459"/>
      <c r="O12" s="459"/>
      <c r="P12" s="459"/>
    </row>
    <row r="13" spans="1:17" ht="15" customHeight="1">
      <c r="I13" s="4" t="s">
        <v>15</v>
      </c>
      <c r="J13" s="4"/>
      <c r="K13" s="4"/>
      <c r="L13" s="4"/>
      <c r="M13" s="4"/>
      <c r="N13" s="4"/>
      <c r="O13" s="4"/>
      <c r="P13" s="4"/>
    </row>
    <row r="14" spans="1:17" ht="15" customHeight="1">
      <c r="I14" s="459" t="s">
        <v>21</v>
      </c>
      <c r="J14" s="459"/>
      <c r="K14" s="459"/>
      <c r="L14" s="470"/>
      <c r="M14" s="470"/>
      <c r="N14" s="470"/>
      <c r="O14" s="470"/>
      <c r="P14" s="3" t="s">
        <v>8</v>
      </c>
    </row>
    <row r="15" spans="1:17" ht="15" customHeight="1">
      <c r="I15" s="459" t="s">
        <v>10</v>
      </c>
      <c r="J15" s="459"/>
      <c r="K15" s="459"/>
      <c r="L15" s="470"/>
      <c r="M15" s="470"/>
      <c r="N15" s="470"/>
      <c r="O15" s="470"/>
      <c r="P15" s="3" t="s">
        <v>23</v>
      </c>
    </row>
    <row r="16" spans="1:17" ht="13.5" customHeight="1" thickBot="1">
      <c r="A16" s="467" t="s">
        <v>2</v>
      </c>
      <c r="B16" s="467"/>
      <c r="C16" s="467"/>
      <c r="D16" s="467"/>
      <c r="E16" s="467"/>
      <c r="F16" s="467"/>
    </row>
    <row r="17" spans="1:17" ht="15" customHeight="1">
      <c r="A17" s="325" t="s">
        <v>3</v>
      </c>
      <c r="B17" s="326"/>
      <c r="C17" s="326"/>
      <c r="D17" s="326"/>
      <c r="E17" s="326"/>
      <c r="F17" s="326"/>
      <c r="G17" s="326"/>
      <c r="H17" s="326"/>
      <c r="I17" s="326"/>
      <c r="J17" s="326" t="s">
        <v>4</v>
      </c>
      <c r="K17" s="326"/>
      <c r="L17" s="326"/>
      <c r="M17" s="326"/>
      <c r="N17" s="326"/>
      <c r="O17" s="326"/>
      <c r="P17" s="326"/>
      <c r="Q17" s="327"/>
    </row>
    <row r="18" spans="1:17" ht="15" customHeight="1" thickBot="1">
      <c r="A18" s="468" t="s">
        <v>5</v>
      </c>
      <c r="B18" s="469"/>
      <c r="C18" s="469"/>
      <c r="D18" s="469"/>
      <c r="E18" s="469"/>
      <c r="F18" s="469" t="s">
        <v>6</v>
      </c>
      <c r="G18" s="469"/>
      <c r="H18" s="469" t="s">
        <v>14</v>
      </c>
      <c r="I18" s="469"/>
      <c r="J18" s="469"/>
      <c r="K18" s="469"/>
      <c r="L18" s="215" t="s">
        <v>7</v>
      </c>
      <c r="M18" s="297"/>
      <c r="N18" s="216"/>
      <c r="O18" s="469"/>
      <c r="P18" s="469"/>
      <c r="Q18" s="471"/>
    </row>
    <row r="19" spans="1:17" ht="13.5" customHeight="1" thickBot="1"/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/>
      <c r="B21" s="266"/>
      <c r="C21" s="266"/>
      <c r="D21" s="266"/>
      <c r="E21" s="267"/>
      <c r="F21" s="328"/>
      <c r="G21" s="328"/>
      <c r="H21" s="328"/>
      <c r="I21" s="328"/>
      <c r="J21" s="328"/>
      <c r="K21" s="328"/>
      <c r="L21" s="328"/>
      <c r="M21" s="328"/>
      <c r="N21" s="472"/>
      <c r="O21" s="265"/>
      <c r="P21" s="266"/>
      <c r="Q21" s="267"/>
    </row>
    <row r="22" spans="1:17" ht="15" customHeight="1">
      <c r="A22" s="265"/>
      <c r="B22" s="266"/>
      <c r="C22" s="266"/>
      <c r="D22" s="266"/>
      <c r="E22" s="267"/>
      <c r="F22" s="328"/>
      <c r="G22" s="328"/>
      <c r="H22" s="328"/>
      <c r="I22" s="328"/>
      <c r="J22" s="328"/>
      <c r="K22" s="328"/>
      <c r="L22" s="328"/>
      <c r="M22" s="328"/>
      <c r="N22" s="472"/>
      <c r="O22" s="265"/>
      <c r="P22" s="266"/>
      <c r="Q22" s="267"/>
    </row>
    <row r="23" spans="1:17" ht="15" customHeight="1">
      <c r="A23" s="463"/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472"/>
      <c r="O23" s="265"/>
      <c r="P23" s="266"/>
      <c r="Q23" s="267"/>
    </row>
    <row r="24" spans="1:17" ht="15" customHeight="1">
      <c r="A24" s="463"/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472"/>
      <c r="O24" s="265"/>
      <c r="P24" s="266"/>
      <c r="Q24" s="267"/>
    </row>
    <row r="25" spans="1:17" ht="15" customHeight="1">
      <c r="A25" s="463"/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472"/>
      <c r="O25" s="265"/>
      <c r="P25" s="266"/>
      <c r="Q25" s="267"/>
    </row>
    <row r="26" spans="1:17" ht="15" customHeight="1">
      <c r="A26" s="463"/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472"/>
      <c r="O26" s="265"/>
      <c r="P26" s="266"/>
      <c r="Q26" s="267"/>
    </row>
    <row r="27" spans="1:17" ht="15" customHeight="1">
      <c r="A27" s="463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472"/>
      <c r="O27" s="265"/>
      <c r="P27" s="266"/>
      <c r="Q27" s="267"/>
    </row>
    <row r="28" spans="1:17" ht="15" customHeight="1">
      <c r="A28" s="463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472"/>
      <c r="O28" s="265"/>
      <c r="P28" s="266"/>
      <c r="Q28" s="267"/>
    </row>
    <row r="29" spans="1:17" ht="15" customHeight="1">
      <c r="A29" s="463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472"/>
      <c r="O29" s="265"/>
      <c r="P29" s="266"/>
      <c r="Q29" s="267"/>
    </row>
    <row r="30" spans="1:17" ht="15" customHeight="1">
      <c r="A30" s="463"/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472"/>
      <c r="O30" s="265"/>
      <c r="P30" s="266"/>
      <c r="Q30" s="267"/>
    </row>
    <row r="31" spans="1:17" ht="15" customHeight="1">
      <c r="A31" s="463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472"/>
      <c r="O31" s="265"/>
      <c r="P31" s="266"/>
      <c r="Q31" s="267"/>
    </row>
    <row r="32" spans="1:17" ht="15" customHeight="1">
      <c r="A32" s="463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472"/>
      <c r="O32" s="265"/>
      <c r="P32" s="266"/>
      <c r="Q32" s="267"/>
    </row>
    <row r="33" spans="1:17" ht="15" customHeight="1">
      <c r="A33" s="463"/>
      <c r="B33" s="328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472"/>
      <c r="O33" s="265"/>
      <c r="P33" s="266"/>
      <c r="Q33" s="267"/>
    </row>
    <row r="34" spans="1:17" ht="15" customHeight="1">
      <c r="A34" s="463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472"/>
      <c r="O34" s="265"/>
      <c r="P34" s="266"/>
      <c r="Q34" s="267"/>
    </row>
    <row r="35" spans="1:17" ht="15" customHeight="1" thickBot="1">
      <c r="A35" s="468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71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249" t="s">
        <v>74</v>
      </c>
      <c r="K36" s="250"/>
      <c r="L36" s="250"/>
      <c r="M36" s="250"/>
      <c r="N36" s="251"/>
      <c r="O36" s="252"/>
      <c r="P36" s="253"/>
      <c r="Q36" s="307"/>
    </row>
    <row r="37" spans="1:17" ht="15" customHeight="1">
      <c r="A37" s="222" t="s">
        <v>30</v>
      </c>
      <c r="B37" s="279"/>
      <c r="C37" s="255" t="s">
        <v>50</v>
      </c>
      <c r="D37" s="256"/>
      <c r="E37" s="257"/>
      <c r="F37" s="311"/>
      <c r="G37" s="311"/>
      <c r="H37" s="311"/>
      <c r="I37" s="311"/>
      <c r="J37" s="464" t="s">
        <v>73</v>
      </c>
      <c r="K37" s="235"/>
      <c r="L37" s="235"/>
      <c r="M37" s="235"/>
      <c r="N37" s="236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98"/>
      <c r="I38" s="298"/>
      <c r="J38" s="473" t="s">
        <v>72</v>
      </c>
      <c r="K38" s="474"/>
      <c r="L38" s="474"/>
      <c r="M38" s="474"/>
      <c r="N38" s="475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48</v>
      </c>
      <c r="G39" s="284"/>
      <c r="H39" s="284" t="s">
        <v>49</v>
      </c>
      <c r="I39" s="284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477" t="s">
        <v>34</v>
      </c>
      <c r="G40" s="477"/>
      <c r="H40" s="477" t="s">
        <v>26</v>
      </c>
      <c r="I40" s="477"/>
      <c r="J40" s="464" t="s">
        <v>71</v>
      </c>
      <c r="K40" s="235"/>
      <c r="L40" s="235"/>
      <c r="M40" s="235"/>
      <c r="N40" s="236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476" t="s">
        <v>34</v>
      </c>
      <c r="G41" s="476"/>
      <c r="H41" s="476" t="s">
        <v>26</v>
      </c>
      <c r="I41" s="476"/>
      <c r="J41" s="465" t="s">
        <v>70</v>
      </c>
      <c r="K41" s="238"/>
      <c r="L41" s="238"/>
      <c r="M41" s="238"/>
      <c r="N41" s="239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478" t="s">
        <v>34</v>
      </c>
      <c r="G42" s="478"/>
      <c r="H42" s="478" t="s">
        <v>26</v>
      </c>
      <c r="I42" s="478"/>
      <c r="J42" s="466" t="s">
        <v>69</v>
      </c>
      <c r="K42" s="241"/>
      <c r="L42" s="241"/>
      <c r="M42" s="241"/>
      <c r="N42" s="242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11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477" t="s">
        <v>35</v>
      </c>
      <c r="G44" s="477"/>
      <c r="H44" s="477" t="s">
        <v>26</v>
      </c>
      <c r="I44" s="477"/>
      <c r="J44" s="464" t="s">
        <v>68</v>
      </c>
      <c r="K44" s="235"/>
      <c r="L44" s="235"/>
      <c r="M44" s="235"/>
      <c r="N44" s="236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 t="s">
        <v>13</v>
      </c>
      <c r="G45" s="267"/>
      <c r="H45" s="210" t="s">
        <v>26</v>
      </c>
      <c r="I45" s="212"/>
      <c r="J45" s="465" t="s">
        <v>66</v>
      </c>
      <c r="K45" s="238"/>
      <c r="L45" s="238"/>
      <c r="M45" s="238"/>
      <c r="N45" s="239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478"/>
      <c r="G46" s="478"/>
      <c r="H46" s="478" t="s">
        <v>26</v>
      </c>
      <c r="I46" s="478"/>
      <c r="J46" s="466" t="s">
        <v>67</v>
      </c>
      <c r="K46" s="241"/>
      <c r="L46" s="241"/>
      <c r="M46" s="241"/>
      <c r="N46" s="242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486"/>
      <c r="P47" s="487"/>
      <c r="Q47" s="488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479" t="s">
        <v>26</v>
      </c>
      <c r="K48" s="480"/>
      <c r="L48" s="480"/>
      <c r="M48" s="480"/>
      <c r="N48" s="481"/>
      <c r="O48" s="489"/>
      <c r="P48" s="490"/>
      <c r="Q48" s="491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482"/>
      <c r="K49" s="483"/>
      <c r="L49" s="483"/>
      <c r="M49" s="483"/>
      <c r="N49" s="484"/>
      <c r="O49" s="492"/>
      <c r="P49" s="493"/>
      <c r="Q49" s="494"/>
    </row>
    <row r="50" spans="1:17" ht="13.5" customHeight="1">
      <c r="A50" s="6" t="s">
        <v>41</v>
      </c>
      <c r="B50" s="6"/>
      <c r="C50" s="6"/>
      <c r="D50" s="6"/>
      <c r="E50" s="6"/>
    </row>
    <row r="51" spans="1:17" ht="18" customHeight="1">
      <c r="A51" s="198" t="s">
        <v>45</v>
      </c>
      <c r="B51" s="199"/>
      <c r="C51" s="199"/>
      <c r="D51" s="199"/>
      <c r="E51" s="200"/>
      <c r="F51" s="15" t="s">
        <v>65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42</v>
      </c>
      <c r="P52" s="211"/>
      <c r="Q52" s="212"/>
    </row>
    <row r="53" spans="1:17" ht="13.5" customHeight="1"/>
    <row r="54" spans="1:17" ht="13.5" customHeight="1">
      <c r="A54" s="1" t="s">
        <v>64</v>
      </c>
      <c r="C54" s="1" t="s">
        <v>37</v>
      </c>
    </row>
    <row r="55" spans="1:17" ht="13.5" customHeight="1">
      <c r="C55" s="1" t="s">
        <v>38</v>
      </c>
    </row>
    <row r="56" spans="1:17">
      <c r="C56" s="1" t="s">
        <v>39</v>
      </c>
    </row>
    <row r="57" spans="1:17" ht="16.149999999999999" customHeight="1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</row>
  </sheetData>
  <mergeCells count="169">
    <mergeCell ref="F52:N52"/>
    <mergeCell ref="O52:Q52"/>
    <mergeCell ref="A57:Q57"/>
    <mergeCell ref="A51:E52"/>
    <mergeCell ref="F42:G42"/>
    <mergeCell ref="H42:I42"/>
    <mergeCell ref="O47:Q49"/>
    <mergeCell ref="F43:G43"/>
    <mergeCell ref="H43:I43"/>
    <mergeCell ref="C43:E43"/>
    <mergeCell ref="O44:Q44"/>
    <mergeCell ref="O45:Q45"/>
    <mergeCell ref="F45:G45"/>
    <mergeCell ref="H45:I45"/>
    <mergeCell ref="C44:E44"/>
    <mergeCell ref="C45:E45"/>
    <mergeCell ref="O43:Q43"/>
    <mergeCell ref="O51:Q51"/>
    <mergeCell ref="J41:N41"/>
    <mergeCell ref="A47:I49"/>
    <mergeCell ref="J47:N47"/>
    <mergeCell ref="C46:E46"/>
    <mergeCell ref="F46:G46"/>
    <mergeCell ref="H46:I46"/>
    <mergeCell ref="J46:N46"/>
    <mergeCell ref="F44:G44"/>
    <mergeCell ref="H44:I44"/>
    <mergeCell ref="J48:N49"/>
    <mergeCell ref="A39:B46"/>
    <mergeCell ref="C39:E39"/>
    <mergeCell ref="A35:E35"/>
    <mergeCell ref="F35:G35"/>
    <mergeCell ref="H35:I35"/>
    <mergeCell ref="O41:Q41"/>
    <mergeCell ref="F41:G41"/>
    <mergeCell ref="H41:I41"/>
    <mergeCell ref="J39:N39"/>
    <mergeCell ref="F40:G40"/>
    <mergeCell ref="J36:N36"/>
    <mergeCell ref="O36:Q36"/>
    <mergeCell ref="H40:I40"/>
    <mergeCell ref="F39:G39"/>
    <mergeCell ref="H39:I39"/>
    <mergeCell ref="F38:G38"/>
    <mergeCell ref="H38:I38"/>
    <mergeCell ref="F36:G36"/>
    <mergeCell ref="H36:I36"/>
    <mergeCell ref="A37:B38"/>
    <mergeCell ref="C37:E37"/>
    <mergeCell ref="C38:E38"/>
    <mergeCell ref="F37:G37"/>
    <mergeCell ref="H37:I37"/>
    <mergeCell ref="A36:E36"/>
    <mergeCell ref="C41:E41"/>
    <mergeCell ref="O24:Q24"/>
    <mergeCell ref="J25:N25"/>
    <mergeCell ref="O25:Q25"/>
    <mergeCell ref="J34:N34"/>
    <mergeCell ref="O34:Q34"/>
    <mergeCell ref="J35:N35"/>
    <mergeCell ref="O35:Q35"/>
    <mergeCell ref="J32:N32"/>
    <mergeCell ref="O32:Q32"/>
    <mergeCell ref="J33:N33"/>
    <mergeCell ref="O33:Q33"/>
    <mergeCell ref="J30:N30"/>
    <mergeCell ref="O30:Q30"/>
    <mergeCell ref="J31:N31"/>
    <mergeCell ref="O31:Q31"/>
    <mergeCell ref="J22:N22"/>
    <mergeCell ref="O22:Q22"/>
    <mergeCell ref="J23:N23"/>
    <mergeCell ref="O23:Q23"/>
    <mergeCell ref="J20:N20"/>
    <mergeCell ref="O20:Q20"/>
    <mergeCell ref="J21:N21"/>
    <mergeCell ref="O21:Q21"/>
    <mergeCell ref="O46:Q46"/>
    <mergeCell ref="J43:N43"/>
    <mergeCell ref="J44:N44"/>
    <mergeCell ref="O37:Q37"/>
    <mergeCell ref="O38:Q38"/>
    <mergeCell ref="J38:N38"/>
    <mergeCell ref="J37:N37"/>
    <mergeCell ref="J28:N28"/>
    <mergeCell ref="O28:Q28"/>
    <mergeCell ref="J29:N29"/>
    <mergeCell ref="O29:Q29"/>
    <mergeCell ref="J26:N26"/>
    <mergeCell ref="O26:Q26"/>
    <mergeCell ref="J27:N27"/>
    <mergeCell ref="O27:Q27"/>
    <mergeCell ref="J24:N24"/>
    <mergeCell ref="A34:E34"/>
    <mergeCell ref="F34:G34"/>
    <mergeCell ref="H34:I34"/>
    <mergeCell ref="A33:E33"/>
    <mergeCell ref="F33:G33"/>
    <mergeCell ref="H33:I33"/>
    <mergeCell ref="A32:E32"/>
    <mergeCell ref="F32:G32"/>
    <mergeCell ref="H32:I32"/>
    <mergeCell ref="A31:E31"/>
    <mergeCell ref="F31:G31"/>
    <mergeCell ref="H31:I31"/>
    <mergeCell ref="A30:E30"/>
    <mergeCell ref="F30:G30"/>
    <mergeCell ref="H30:I30"/>
    <mergeCell ref="A29:E29"/>
    <mergeCell ref="F29:G29"/>
    <mergeCell ref="H29:I29"/>
    <mergeCell ref="A16:F16"/>
    <mergeCell ref="A17:C17"/>
    <mergeCell ref="D17:I17"/>
    <mergeCell ref="J17:M17"/>
    <mergeCell ref="A18:B18"/>
    <mergeCell ref="C18:E18"/>
    <mergeCell ref="F18:G18"/>
    <mergeCell ref="L14:O14"/>
    <mergeCell ref="H18:K18"/>
    <mergeCell ref="I15:K15"/>
    <mergeCell ref="L15:O15"/>
    <mergeCell ref="N17:Q17"/>
    <mergeCell ref="L18:N18"/>
    <mergeCell ref="O18:Q18"/>
    <mergeCell ref="O39:Q39"/>
    <mergeCell ref="C40:E40"/>
    <mergeCell ref="J40:N40"/>
    <mergeCell ref="O40:Q40"/>
    <mergeCell ref="J45:N45"/>
    <mergeCell ref="C42:E42"/>
    <mergeCell ref="J42:N42"/>
    <mergeCell ref="O42:Q42"/>
    <mergeCell ref="H22:I22"/>
    <mergeCell ref="A24:E24"/>
    <mergeCell ref="F24:G24"/>
    <mergeCell ref="H24:I24"/>
    <mergeCell ref="A23:E23"/>
    <mergeCell ref="F23:G23"/>
    <mergeCell ref="H23:I23"/>
    <mergeCell ref="A28:E28"/>
    <mergeCell ref="F28:G28"/>
    <mergeCell ref="H28:I28"/>
    <mergeCell ref="A27:E27"/>
    <mergeCell ref="F27:G27"/>
    <mergeCell ref="H27:I27"/>
    <mergeCell ref="A26:E26"/>
    <mergeCell ref="F26:G26"/>
    <mergeCell ref="H26:I26"/>
    <mergeCell ref="A21:E21"/>
    <mergeCell ref="F21:G21"/>
    <mergeCell ref="H21:I21"/>
    <mergeCell ref="A20:E20"/>
    <mergeCell ref="F20:G20"/>
    <mergeCell ref="A22:E22"/>
    <mergeCell ref="F22:G22"/>
    <mergeCell ref="H20:I20"/>
    <mergeCell ref="A25:E25"/>
    <mergeCell ref="F25:G25"/>
    <mergeCell ref="H25:I25"/>
    <mergeCell ref="A7:E7"/>
    <mergeCell ref="I11:K11"/>
    <mergeCell ref="A3:Q4"/>
    <mergeCell ref="A9:Q9"/>
    <mergeCell ref="A1:D1"/>
    <mergeCell ref="M11:Q11"/>
    <mergeCell ref="I12:K12"/>
    <mergeCell ref="L12:P12"/>
    <mergeCell ref="I14:K14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R67"/>
  <sheetViews>
    <sheetView showGridLines="0" showZeros="0" view="pageLayout" zoomScaleNormal="100" workbookViewId="0">
      <selection sqref="A1:D1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195" t="s">
        <v>24</v>
      </c>
      <c r="B1" s="195"/>
      <c r="C1" s="195"/>
      <c r="D1" s="19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3.5" customHeight="1">
      <c r="A2" s="37"/>
      <c r="B2" s="37"/>
      <c r="C2" s="3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8" ht="13.5" customHeigh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3"/>
    </row>
    <row r="4" spans="1:18" ht="13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3"/>
    </row>
    <row r="5" spans="1:18" ht="13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8" ht="17.25" customHeight="1">
      <c r="A6" s="162" t="s">
        <v>44</v>
      </c>
      <c r="B6" s="162"/>
      <c r="C6" s="162"/>
      <c r="D6" s="162"/>
      <c r="E6" s="16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8" ht="1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8" ht="18" customHeight="1">
      <c r="A8" s="162" t="s">
        <v>43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</row>
    <row r="9" spans="1:18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9"/>
    </row>
    <row r="10" spans="1:18" ht="15" customHeight="1">
      <c r="A10" s="36"/>
      <c r="B10" s="36"/>
      <c r="C10" s="36"/>
      <c r="D10" s="36"/>
      <c r="E10" s="36"/>
      <c r="F10" s="36"/>
      <c r="G10" s="36"/>
      <c r="H10" s="36"/>
      <c r="I10" s="190" t="s">
        <v>18</v>
      </c>
      <c r="J10" s="190"/>
      <c r="K10" s="190"/>
      <c r="L10" s="38"/>
      <c r="M10" s="191" t="str">
        <f>IF(ISBLANK('説明＆入力'!$D21),"令和     年     月     日",TEXT('説明＆入力'!D21,"ggg   e 年   m 月   d 日"))</f>
        <v>令和     年     月     日</v>
      </c>
      <c r="N10" s="191"/>
      <c r="O10" s="191"/>
      <c r="P10" s="191"/>
      <c r="Q10" s="191"/>
    </row>
    <row r="11" spans="1:18" ht="15" customHeight="1">
      <c r="A11" s="36"/>
      <c r="B11" s="36"/>
      <c r="C11" s="36"/>
      <c r="D11" s="36"/>
      <c r="E11" s="36"/>
      <c r="F11" s="36"/>
      <c r="G11" s="36"/>
      <c r="H11" s="36"/>
      <c r="I11" s="190" t="s">
        <v>19</v>
      </c>
      <c r="J11" s="190"/>
      <c r="K11" s="190"/>
      <c r="L11" s="38"/>
      <c r="M11" s="191" t="str">
        <f>IF(ISBLANK('説明＆入力'!$D22),"令和     年     月     日",TEXT('説明＆入力'!D22,"ggg   e 年   m 月   d 日"))</f>
        <v>令和     年     月     日</v>
      </c>
      <c r="N11" s="191"/>
      <c r="O11" s="191"/>
      <c r="P11" s="191"/>
      <c r="Q11" s="191"/>
    </row>
    <row r="12" spans="1:18" ht="15" customHeight="1">
      <c r="A12" s="36"/>
      <c r="B12" s="36"/>
      <c r="C12" s="36"/>
      <c r="D12" s="36"/>
      <c r="E12" s="36"/>
      <c r="F12" s="36"/>
      <c r="G12" s="36"/>
      <c r="H12" s="36"/>
      <c r="I12" s="190" t="s">
        <v>51</v>
      </c>
      <c r="J12" s="190"/>
      <c r="K12" s="190"/>
      <c r="L12" s="38"/>
      <c r="M12" s="191" t="str">
        <f>IF(ISBLANK('説明＆入力'!$D23),"",'説明＆入力'!$D23)</f>
        <v/>
      </c>
      <c r="N12" s="191"/>
      <c r="O12" s="191"/>
      <c r="P12" s="191"/>
      <c r="Q12" s="191"/>
    </row>
    <row r="13" spans="1:18" ht="15" customHeight="1">
      <c r="A13" s="36"/>
      <c r="B13" s="36"/>
      <c r="C13" s="36"/>
      <c r="D13" s="36"/>
      <c r="E13" s="36"/>
      <c r="F13" s="36"/>
      <c r="G13" s="36"/>
      <c r="H13" s="36"/>
      <c r="I13" s="190" t="s">
        <v>20</v>
      </c>
      <c r="J13" s="190"/>
      <c r="K13" s="190"/>
      <c r="L13" s="38"/>
      <c r="M13" s="191" t="str">
        <f>IF(ISBLANK('説明＆入力'!$D24),"",'説明＆入力'!$D24)</f>
        <v/>
      </c>
      <c r="N13" s="191"/>
      <c r="O13" s="191"/>
      <c r="P13" s="191"/>
      <c r="Q13" s="191"/>
    </row>
    <row r="14" spans="1:18" ht="15" customHeight="1">
      <c r="A14" s="36"/>
      <c r="B14" s="36"/>
      <c r="C14" s="36"/>
      <c r="D14" s="36"/>
      <c r="E14" s="36"/>
      <c r="F14" s="36"/>
      <c r="G14" s="36"/>
      <c r="H14" s="36"/>
      <c r="I14" s="190" t="s">
        <v>21</v>
      </c>
      <c r="J14" s="190"/>
      <c r="K14" s="190"/>
      <c r="L14" s="38"/>
      <c r="M14" s="191" t="str">
        <f>IF(ISBLANK('説明＆入力'!$D24),"",'説明＆入力'!$D25)</f>
        <v/>
      </c>
      <c r="N14" s="191"/>
      <c r="O14" s="191"/>
      <c r="P14" s="191"/>
      <c r="Q14" s="36" t="s">
        <v>46</v>
      </c>
    </row>
    <row r="15" spans="1:18" ht="15" customHeight="1">
      <c r="A15" s="36"/>
      <c r="B15" s="36"/>
      <c r="C15" s="36"/>
      <c r="D15" s="36"/>
      <c r="E15" s="36"/>
      <c r="F15" s="36"/>
      <c r="G15" s="36"/>
      <c r="H15" s="36"/>
      <c r="I15" s="190" t="s">
        <v>22</v>
      </c>
      <c r="J15" s="190"/>
      <c r="K15" s="190"/>
      <c r="L15" s="38"/>
      <c r="M15" s="191" t="str">
        <f>IF(ISBLANK('説明＆入力'!$D25),"",'説明＆入力'!$D26)</f>
        <v/>
      </c>
      <c r="N15" s="191"/>
      <c r="O15" s="191"/>
      <c r="P15" s="191"/>
      <c r="Q15" s="36" t="s">
        <v>23</v>
      </c>
    </row>
    <row r="16" spans="1:18" ht="13.5" customHeight="1" thickBot="1">
      <c r="A16" s="190" t="s">
        <v>52</v>
      </c>
      <c r="B16" s="190"/>
      <c r="C16" s="190"/>
      <c r="D16" s="190"/>
      <c r="E16" s="190"/>
      <c r="F16" s="190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ht="15" customHeight="1">
      <c r="A17" s="163" t="s">
        <v>3</v>
      </c>
      <c r="B17" s="100"/>
      <c r="C17" s="100"/>
      <c r="D17" s="100">
        <f>'説明＆入力'!D$28</f>
        <v>0</v>
      </c>
      <c r="E17" s="100"/>
      <c r="F17" s="100"/>
      <c r="G17" s="100"/>
      <c r="H17" s="100"/>
      <c r="I17" s="100"/>
      <c r="J17" s="100" t="s">
        <v>4</v>
      </c>
      <c r="K17" s="100"/>
      <c r="L17" s="100"/>
      <c r="M17" s="100"/>
      <c r="N17" s="100">
        <f>'説明＆入力'!D$29</f>
        <v>0</v>
      </c>
      <c r="O17" s="100"/>
      <c r="P17" s="100"/>
      <c r="Q17" s="101"/>
    </row>
    <row r="18" spans="1:17" ht="15" customHeight="1" thickBot="1">
      <c r="A18" s="77" t="s">
        <v>5</v>
      </c>
      <c r="B18" s="73"/>
      <c r="C18" s="73">
        <f>'説明＆入力'!$D$30</f>
        <v>0</v>
      </c>
      <c r="D18" s="73"/>
      <c r="E18" s="73"/>
      <c r="F18" s="73" t="s">
        <v>6</v>
      </c>
      <c r="G18" s="73"/>
      <c r="H18" s="73">
        <f>'説明＆入力'!$D$31</f>
        <v>0</v>
      </c>
      <c r="I18" s="73"/>
      <c r="J18" s="73"/>
      <c r="K18" s="73"/>
      <c r="L18" s="78" t="s">
        <v>7</v>
      </c>
      <c r="M18" s="79"/>
      <c r="N18" s="80"/>
      <c r="O18" s="73">
        <f>'説明＆入力'!D32</f>
        <v>0</v>
      </c>
      <c r="P18" s="73"/>
      <c r="Q18" s="194"/>
    </row>
    <row r="19" spans="1:17" ht="15" customHeight="1" thickBo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5" customHeight="1">
      <c r="A20" s="163" t="s">
        <v>16</v>
      </c>
      <c r="B20" s="100"/>
      <c r="C20" s="100"/>
      <c r="D20" s="100"/>
      <c r="E20" s="100"/>
      <c r="F20" s="100" t="s">
        <v>53</v>
      </c>
      <c r="G20" s="100"/>
      <c r="H20" s="100" t="s">
        <v>17</v>
      </c>
      <c r="I20" s="100"/>
      <c r="J20" s="100" t="s">
        <v>27</v>
      </c>
      <c r="K20" s="100"/>
      <c r="L20" s="100"/>
      <c r="M20" s="100"/>
      <c r="N20" s="101"/>
      <c r="O20" s="74" t="s">
        <v>54</v>
      </c>
      <c r="P20" s="75"/>
      <c r="Q20" s="76"/>
    </row>
    <row r="21" spans="1:17" ht="15" customHeight="1">
      <c r="A21" s="74" t="str">
        <f>'説明＆入力'!C55</f>
        <v>入力例</v>
      </c>
      <c r="B21" s="75"/>
      <c r="C21" s="75"/>
      <c r="D21" s="75"/>
      <c r="E21" s="76"/>
      <c r="F21" s="538">
        <f>'説明＆入力'!D55</f>
        <v>2</v>
      </c>
      <c r="G21" s="538"/>
      <c r="H21" s="538">
        <f>'説明＆入力'!E55</f>
        <v>1000</v>
      </c>
      <c r="I21" s="538"/>
      <c r="J21" s="192">
        <f>'説明＆入力'!F55</f>
        <v>2200</v>
      </c>
      <c r="K21" s="192"/>
      <c r="L21" s="192"/>
      <c r="M21" s="192"/>
      <c r="N21" s="193"/>
      <c r="O21" s="74"/>
      <c r="P21" s="75"/>
      <c r="Q21" s="76"/>
    </row>
    <row r="22" spans="1:17" ht="15" customHeight="1">
      <c r="A22" s="74">
        <f>'説明＆入力'!C56</f>
        <v>0</v>
      </c>
      <c r="B22" s="75"/>
      <c r="C22" s="75"/>
      <c r="D22" s="75"/>
      <c r="E22" s="76"/>
      <c r="F22" s="538">
        <f>'説明＆入力'!D56</f>
        <v>0</v>
      </c>
      <c r="G22" s="538"/>
      <c r="H22" s="538">
        <f>'説明＆入力'!E56</f>
        <v>0</v>
      </c>
      <c r="I22" s="538"/>
      <c r="J22" s="87" t="str">
        <f>'説明＆入力'!F56</f>
        <v/>
      </c>
      <c r="K22" s="88"/>
      <c r="L22" s="88"/>
      <c r="M22" s="88"/>
      <c r="N22" s="89"/>
      <c r="O22" s="74"/>
      <c r="P22" s="75"/>
      <c r="Q22" s="76"/>
    </row>
    <row r="23" spans="1:17" ht="15" customHeight="1">
      <c r="A23" s="74">
        <f>'説明＆入力'!C57</f>
        <v>0</v>
      </c>
      <c r="B23" s="75"/>
      <c r="C23" s="75"/>
      <c r="D23" s="75"/>
      <c r="E23" s="76"/>
      <c r="F23" s="538">
        <f>'説明＆入力'!D57</f>
        <v>0</v>
      </c>
      <c r="G23" s="538"/>
      <c r="H23" s="538">
        <f>'説明＆入力'!E57</f>
        <v>0</v>
      </c>
      <c r="I23" s="538"/>
      <c r="J23" s="87" t="str">
        <f>'説明＆入力'!F57</f>
        <v/>
      </c>
      <c r="K23" s="88"/>
      <c r="L23" s="88"/>
      <c r="M23" s="88"/>
      <c r="N23" s="89"/>
      <c r="O23" s="74"/>
      <c r="P23" s="75"/>
      <c r="Q23" s="76"/>
    </row>
    <row r="24" spans="1:17" ht="15" customHeight="1">
      <c r="A24" s="74">
        <f>'説明＆入力'!C58</f>
        <v>0</v>
      </c>
      <c r="B24" s="75"/>
      <c r="C24" s="75"/>
      <c r="D24" s="75"/>
      <c r="E24" s="76"/>
      <c r="F24" s="538">
        <f>'説明＆入力'!D58</f>
        <v>0</v>
      </c>
      <c r="G24" s="538"/>
      <c r="H24" s="538">
        <f>'説明＆入力'!E58</f>
        <v>0</v>
      </c>
      <c r="I24" s="538"/>
      <c r="J24" s="87" t="str">
        <f>'説明＆入力'!F58</f>
        <v/>
      </c>
      <c r="K24" s="88"/>
      <c r="L24" s="88"/>
      <c r="M24" s="88"/>
      <c r="N24" s="89"/>
      <c r="O24" s="74"/>
      <c r="P24" s="75"/>
      <c r="Q24" s="76"/>
    </row>
    <row r="25" spans="1:17" ht="15" customHeight="1">
      <c r="A25" s="74">
        <f>'説明＆入力'!C59</f>
        <v>0</v>
      </c>
      <c r="B25" s="75"/>
      <c r="C25" s="75"/>
      <c r="D25" s="75"/>
      <c r="E25" s="76"/>
      <c r="F25" s="538">
        <f>'説明＆入力'!D59</f>
        <v>0</v>
      </c>
      <c r="G25" s="538"/>
      <c r="H25" s="538">
        <f>'説明＆入力'!E59</f>
        <v>0</v>
      </c>
      <c r="I25" s="538"/>
      <c r="J25" s="87" t="str">
        <f>'説明＆入力'!F59</f>
        <v/>
      </c>
      <c r="K25" s="88"/>
      <c r="L25" s="88"/>
      <c r="M25" s="88"/>
      <c r="N25" s="89"/>
      <c r="O25" s="74"/>
      <c r="P25" s="75"/>
      <c r="Q25" s="76"/>
    </row>
    <row r="26" spans="1:17" ht="15" customHeight="1">
      <c r="A26" s="74">
        <f>'説明＆入力'!C60</f>
        <v>0</v>
      </c>
      <c r="B26" s="75"/>
      <c r="C26" s="75"/>
      <c r="D26" s="75"/>
      <c r="E26" s="76"/>
      <c r="F26" s="538">
        <f>'説明＆入力'!D60</f>
        <v>0</v>
      </c>
      <c r="G26" s="538"/>
      <c r="H26" s="538">
        <f>'説明＆入力'!E60</f>
        <v>0</v>
      </c>
      <c r="I26" s="538"/>
      <c r="J26" s="87" t="str">
        <f>'説明＆入力'!F60</f>
        <v/>
      </c>
      <c r="K26" s="88"/>
      <c r="L26" s="88"/>
      <c r="M26" s="88"/>
      <c r="N26" s="89"/>
      <c r="O26" s="74"/>
      <c r="P26" s="75"/>
      <c r="Q26" s="76"/>
    </row>
    <row r="27" spans="1:17" ht="15" customHeight="1">
      <c r="A27" s="74">
        <f>'説明＆入力'!C61</f>
        <v>0</v>
      </c>
      <c r="B27" s="75"/>
      <c r="C27" s="75"/>
      <c r="D27" s="75"/>
      <c r="E27" s="76"/>
      <c r="F27" s="538">
        <f>'説明＆入力'!D61</f>
        <v>0</v>
      </c>
      <c r="G27" s="538"/>
      <c r="H27" s="538">
        <f>'説明＆入力'!E61</f>
        <v>0</v>
      </c>
      <c r="I27" s="538"/>
      <c r="J27" s="87" t="str">
        <f>'説明＆入力'!F61</f>
        <v/>
      </c>
      <c r="K27" s="88"/>
      <c r="L27" s="88"/>
      <c r="M27" s="88"/>
      <c r="N27" s="89"/>
      <c r="O27" s="74"/>
      <c r="P27" s="75"/>
      <c r="Q27" s="76"/>
    </row>
    <row r="28" spans="1:17" ht="15" customHeight="1">
      <c r="A28" s="74">
        <f>'説明＆入力'!C62</f>
        <v>0</v>
      </c>
      <c r="B28" s="75"/>
      <c r="C28" s="75"/>
      <c r="D28" s="75"/>
      <c r="E28" s="76"/>
      <c r="F28" s="538">
        <f>'説明＆入力'!D62</f>
        <v>0</v>
      </c>
      <c r="G28" s="538"/>
      <c r="H28" s="538">
        <f>'説明＆入力'!E62</f>
        <v>0</v>
      </c>
      <c r="I28" s="538"/>
      <c r="J28" s="87" t="str">
        <f>'説明＆入力'!F62</f>
        <v/>
      </c>
      <c r="K28" s="88"/>
      <c r="L28" s="88"/>
      <c r="M28" s="88"/>
      <c r="N28" s="89"/>
      <c r="O28" s="74"/>
      <c r="P28" s="75"/>
      <c r="Q28" s="76"/>
    </row>
    <row r="29" spans="1:17" ht="15" customHeight="1">
      <c r="A29" s="74">
        <f>'説明＆入力'!C63</f>
        <v>0</v>
      </c>
      <c r="B29" s="75"/>
      <c r="C29" s="75"/>
      <c r="D29" s="75"/>
      <c r="E29" s="76"/>
      <c r="F29" s="538">
        <f>'説明＆入力'!D63</f>
        <v>0</v>
      </c>
      <c r="G29" s="538"/>
      <c r="H29" s="538">
        <f>'説明＆入力'!E63</f>
        <v>0</v>
      </c>
      <c r="I29" s="538"/>
      <c r="J29" s="87" t="str">
        <f>'説明＆入力'!F63</f>
        <v/>
      </c>
      <c r="K29" s="88"/>
      <c r="L29" s="88"/>
      <c r="M29" s="88"/>
      <c r="N29" s="89"/>
      <c r="O29" s="74"/>
      <c r="P29" s="75"/>
      <c r="Q29" s="76"/>
    </row>
    <row r="30" spans="1:17" ht="15" customHeight="1">
      <c r="A30" s="74">
        <f>'説明＆入力'!C64</f>
        <v>0</v>
      </c>
      <c r="B30" s="75"/>
      <c r="C30" s="75"/>
      <c r="D30" s="75"/>
      <c r="E30" s="76"/>
      <c r="F30" s="538">
        <f>'説明＆入力'!D64</f>
        <v>0</v>
      </c>
      <c r="G30" s="538"/>
      <c r="H30" s="538">
        <f>'説明＆入力'!E64</f>
        <v>0</v>
      </c>
      <c r="I30" s="538"/>
      <c r="J30" s="87" t="str">
        <f>'説明＆入力'!F64</f>
        <v/>
      </c>
      <c r="K30" s="88"/>
      <c r="L30" s="88"/>
      <c r="M30" s="88"/>
      <c r="N30" s="89"/>
      <c r="O30" s="74"/>
      <c r="P30" s="75"/>
      <c r="Q30" s="76"/>
    </row>
    <row r="31" spans="1:17" ht="15" customHeight="1">
      <c r="A31" s="74">
        <f>'説明＆入力'!C65</f>
        <v>0</v>
      </c>
      <c r="B31" s="75"/>
      <c r="C31" s="75"/>
      <c r="D31" s="75"/>
      <c r="E31" s="76"/>
      <c r="F31" s="538">
        <f>'説明＆入力'!D65</f>
        <v>0</v>
      </c>
      <c r="G31" s="538"/>
      <c r="H31" s="538">
        <f>'説明＆入力'!E65</f>
        <v>0</v>
      </c>
      <c r="I31" s="538"/>
      <c r="J31" s="87" t="str">
        <f>'説明＆入力'!F65</f>
        <v/>
      </c>
      <c r="K31" s="88"/>
      <c r="L31" s="88"/>
      <c r="M31" s="88"/>
      <c r="N31" s="89"/>
      <c r="O31" s="74"/>
      <c r="P31" s="75"/>
      <c r="Q31" s="76"/>
    </row>
    <row r="32" spans="1:17" ht="15" customHeight="1">
      <c r="A32" s="74">
        <f>'説明＆入力'!C66</f>
        <v>0</v>
      </c>
      <c r="B32" s="75"/>
      <c r="C32" s="75"/>
      <c r="D32" s="75"/>
      <c r="E32" s="76"/>
      <c r="F32" s="538">
        <f>'説明＆入力'!D66</f>
        <v>0</v>
      </c>
      <c r="G32" s="538"/>
      <c r="H32" s="538">
        <f>'説明＆入力'!E66</f>
        <v>0</v>
      </c>
      <c r="I32" s="538"/>
      <c r="J32" s="87" t="str">
        <f>'説明＆入力'!F66</f>
        <v/>
      </c>
      <c r="K32" s="88"/>
      <c r="L32" s="88"/>
      <c r="M32" s="88"/>
      <c r="N32" s="89"/>
      <c r="O32" s="74"/>
      <c r="P32" s="75"/>
      <c r="Q32" s="76"/>
    </row>
    <row r="33" spans="1:17" ht="15" customHeight="1">
      <c r="A33" s="74">
        <f>'説明＆入力'!C67</f>
        <v>0</v>
      </c>
      <c r="B33" s="75"/>
      <c r="C33" s="75"/>
      <c r="D33" s="75"/>
      <c r="E33" s="76"/>
      <c r="F33" s="538">
        <f>'説明＆入力'!D67</f>
        <v>0</v>
      </c>
      <c r="G33" s="538"/>
      <c r="H33" s="538">
        <f>'説明＆入力'!E67</f>
        <v>0</v>
      </c>
      <c r="I33" s="538"/>
      <c r="J33" s="87" t="str">
        <f>'説明＆入力'!F67</f>
        <v/>
      </c>
      <c r="K33" s="88"/>
      <c r="L33" s="88"/>
      <c r="M33" s="88"/>
      <c r="N33" s="89"/>
      <c r="O33" s="74"/>
      <c r="P33" s="75"/>
      <c r="Q33" s="76"/>
    </row>
    <row r="34" spans="1:17" ht="15" customHeight="1">
      <c r="A34" s="74">
        <f>'説明＆入力'!C68</f>
        <v>0</v>
      </c>
      <c r="B34" s="75"/>
      <c r="C34" s="75"/>
      <c r="D34" s="75"/>
      <c r="E34" s="76"/>
      <c r="F34" s="538">
        <f>'説明＆入力'!D68</f>
        <v>0</v>
      </c>
      <c r="G34" s="538"/>
      <c r="H34" s="538">
        <f>'説明＆入力'!E68</f>
        <v>0</v>
      </c>
      <c r="I34" s="538"/>
      <c r="J34" s="87" t="str">
        <f>'説明＆入力'!F68</f>
        <v/>
      </c>
      <c r="K34" s="88"/>
      <c r="L34" s="88"/>
      <c r="M34" s="88"/>
      <c r="N34" s="89"/>
      <c r="O34" s="74"/>
      <c r="P34" s="75"/>
      <c r="Q34" s="76"/>
    </row>
    <row r="35" spans="1:17" ht="15" customHeight="1" thickBot="1">
      <c r="A35" s="74">
        <f>'説明＆入力'!C69</f>
        <v>0</v>
      </c>
      <c r="B35" s="75"/>
      <c r="C35" s="75"/>
      <c r="D35" s="75"/>
      <c r="E35" s="76"/>
      <c r="F35" s="538">
        <f>'説明＆入力'!D69</f>
        <v>0</v>
      </c>
      <c r="G35" s="538"/>
      <c r="H35" s="538">
        <f>'説明＆入力'!E69</f>
        <v>0</v>
      </c>
      <c r="I35" s="538"/>
      <c r="J35" s="108" t="str">
        <f>'説明＆入力'!F69</f>
        <v/>
      </c>
      <c r="K35" s="109"/>
      <c r="L35" s="109"/>
      <c r="M35" s="109"/>
      <c r="N35" s="110"/>
      <c r="O35" s="114"/>
      <c r="P35" s="79"/>
      <c r="Q35" s="80"/>
    </row>
    <row r="36" spans="1:17" ht="15" customHeight="1" thickBot="1">
      <c r="A36" s="196" t="s">
        <v>47</v>
      </c>
      <c r="B36" s="165"/>
      <c r="C36" s="165"/>
      <c r="D36" s="165"/>
      <c r="E36" s="165"/>
      <c r="F36" s="197"/>
      <c r="G36" s="197"/>
      <c r="H36" s="197"/>
      <c r="I36" s="197"/>
      <c r="J36" s="111">
        <f>SUM($J$21:$N$35)</f>
        <v>2200</v>
      </c>
      <c r="K36" s="112"/>
      <c r="L36" s="112"/>
      <c r="M36" s="112"/>
      <c r="N36" s="113"/>
      <c r="O36" s="84"/>
      <c r="P36" s="85"/>
      <c r="Q36" s="86"/>
    </row>
    <row r="37" spans="1:17" ht="15" customHeight="1">
      <c r="A37" s="127" t="s">
        <v>30</v>
      </c>
      <c r="B37" s="159"/>
      <c r="C37" s="115" t="s">
        <v>50</v>
      </c>
      <c r="D37" s="116"/>
      <c r="E37" s="117"/>
      <c r="F37" s="102">
        <f>'説明＆入力'!$D37</f>
        <v>0</v>
      </c>
      <c r="G37" s="102"/>
      <c r="H37" s="551">
        <f>'説明＆入力'!$E37</f>
        <v>0</v>
      </c>
      <c r="I37" s="551"/>
      <c r="J37" s="156">
        <f>IF(F37&lt;0," ",F37*H37*(1+'説明＆入力'!$D$52/100))</f>
        <v>0</v>
      </c>
      <c r="K37" s="157"/>
      <c r="L37" s="157"/>
      <c r="M37" s="157"/>
      <c r="N37" s="158"/>
      <c r="O37" s="105"/>
      <c r="P37" s="106"/>
      <c r="Q37" s="107"/>
    </row>
    <row r="38" spans="1:17" ht="15" customHeight="1" thickBot="1">
      <c r="A38" s="130"/>
      <c r="B38" s="160"/>
      <c r="C38" s="114" t="s">
        <v>28</v>
      </c>
      <c r="D38" s="79"/>
      <c r="E38" s="80"/>
      <c r="F38" s="537">
        <f>'説明＆入力'!$D38</f>
        <v>0</v>
      </c>
      <c r="G38" s="537"/>
      <c r="H38" s="551">
        <f>'説明＆入力'!$E38</f>
        <v>0</v>
      </c>
      <c r="I38" s="551"/>
      <c r="J38" s="81">
        <f>IF(F38&lt;0," ",F38*H38*(1+'説明＆入力'!$D$52/100))</f>
        <v>0</v>
      </c>
      <c r="K38" s="82"/>
      <c r="L38" s="82"/>
      <c r="M38" s="82"/>
      <c r="N38" s="83"/>
      <c r="O38" s="136"/>
      <c r="P38" s="137"/>
      <c r="Q38" s="138"/>
    </row>
    <row r="39" spans="1:17" ht="15" customHeight="1" thickBot="1">
      <c r="A39" s="127" t="s">
        <v>31</v>
      </c>
      <c r="B39" s="159"/>
      <c r="C39" s="118"/>
      <c r="D39" s="119"/>
      <c r="E39" s="120"/>
      <c r="F39" s="165" t="s">
        <v>78</v>
      </c>
      <c r="G39" s="165"/>
      <c r="H39" s="172" t="s">
        <v>76</v>
      </c>
      <c r="I39" s="172"/>
      <c r="J39" s="90"/>
      <c r="K39" s="91"/>
      <c r="L39" s="91"/>
      <c r="M39" s="91"/>
      <c r="N39" s="92"/>
      <c r="O39" s="84"/>
      <c r="P39" s="85"/>
      <c r="Q39" s="99"/>
    </row>
    <row r="40" spans="1:17" ht="15" customHeight="1">
      <c r="A40" s="130"/>
      <c r="B40" s="160"/>
      <c r="C40" s="121" t="s">
        <v>29</v>
      </c>
      <c r="D40" s="122"/>
      <c r="E40" s="123"/>
      <c r="F40" s="102">
        <f>'説明＆入力'!$D44</f>
        <v>0</v>
      </c>
      <c r="G40" s="102"/>
      <c r="H40" s="551">
        <f>'説明＆入力'!$E44</f>
        <v>0</v>
      </c>
      <c r="I40" s="551"/>
      <c r="J40" s="150">
        <f>'説明＆入力'!F44</f>
        <v>0</v>
      </c>
      <c r="K40" s="151"/>
      <c r="L40" s="151"/>
      <c r="M40" s="151"/>
      <c r="N40" s="152"/>
      <c r="O40" s="105"/>
      <c r="P40" s="106"/>
      <c r="Q40" s="107"/>
    </row>
    <row r="41" spans="1:17" ht="15" customHeight="1">
      <c r="A41" s="130"/>
      <c r="B41" s="160"/>
      <c r="C41" s="74" t="s">
        <v>59</v>
      </c>
      <c r="D41" s="75"/>
      <c r="E41" s="76"/>
      <c r="F41" s="103">
        <f>'説明＆入力'!$D45</f>
        <v>0</v>
      </c>
      <c r="G41" s="104"/>
      <c r="H41" s="552">
        <f>'説明＆入力'!$E45</f>
        <v>0</v>
      </c>
      <c r="I41" s="553"/>
      <c r="J41" s="93">
        <f>'説明＆入力'!F45</f>
        <v>0</v>
      </c>
      <c r="K41" s="94"/>
      <c r="L41" s="94"/>
      <c r="M41" s="94"/>
      <c r="N41" s="95"/>
      <c r="O41" s="74"/>
      <c r="P41" s="75"/>
      <c r="Q41" s="76"/>
    </row>
    <row r="42" spans="1:17" ht="15" customHeight="1" thickBot="1">
      <c r="A42" s="130"/>
      <c r="B42" s="160"/>
      <c r="C42" s="136" t="s">
        <v>60</v>
      </c>
      <c r="D42" s="137"/>
      <c r="E42" s="138"/>
      <c r="F42" s="148">
        <f>'説明＆入力'!$D46</f>
        <v>0</v>
      </c>
      <c r="G42" s="149"/>
      <c r="H42" s="554">
        <f>'説明＆入力'!$E46</f>
        <v>0</v>
      </c>
      <c r="I42" s="555"/>
      <c r="J42" s="153">
        <f>'説明＆入力'!F46</f>
        <v>0</v>
      </c>
      <c r="K42" s="154"/>
      <c r="L42" s="154"/>
      <c r="M42" s="154"/>
      <c r="N42" s="155"/>
      <c r="O42" s="136"/>
      <c r="P42" s="137"/>
      <c r="Q42" s="138"/>
    </row>
    <row r="43" spans="1:17" ht="15" customHeight="1" thickBot="1">
      <c r="A43" s="130"/>
      <c r="B43" s="160"/>
      <c r="C43" s="118"/>
      <c r="D43" s="119"/>
      <c r="E43" s="120"/>
      <c r="F43" s="165" t="s">
        <v>12</v>
      </c>
      <c r="G43" s="165"/>
      <c r="H43" s="165" t="s">
        <v>77</v>
      </c>
      <c r="I43" s="165"/>
      <c r="J43" s="90"/>
      <c r="K43" s="91"/>
      <c r="L43" s="91"/>
      <c r="M43" s="91"/>
      <c r="N43" s="92"/>
      <c r="O43" s="84"/>
      <c r="P43" s="85"/>
      <c r="Q43" s="99"/>
    </row>
    <row r="44" spans="1:17" ht="15" customHeight="1">
      <c r="A44" s="130"/>
      <c r="B44" s="160"/>
      <c r="C44" s="121" t="s">
        <v>32</v>
      </c>
      <c r="D44" s="122"/>
      <c r="E44" s="123"/>
      <c r="F44" s="102">
        <f>'説明＆入力'!$D48</f>
        <v>0</v>
      </c>
      <c r="G44" s="102"/>
      <c r="H44" s="556">
        <f>'説明＆入力'!$E48</f>
        <v>0</v>
      </c>
      <c r="I44" s="557"/>
      <c r="J44" s="124">
        <f>'説明＆入力'!F48</f>
        <v>0</v>
      </c>
      <c r="K44" s="125"/>
      <c r="L44" s="125"/>
      <c r="M44" s="125"/>
      <c r="N44" s="126"/>
      <c r="O44" s="105"/>
      <c r="P44" s="106"/>
      <c r="Q44" s="107"/>
    </row>
    <row r="45" spans="1:17" ht="15" customHeight="1">
      <c r="A45" s="130"/>
      <c r="B45" s="160"/>
      <c r="C45" s="74" t="s">
        <v>33</v>
      </c>
      <c r="D45" s="75"/>
      <c r="E45" s="76"/>
      <c r="F45" s="103">
        <f>'説明＆入力'!$D49</f>
        <v>0</v>
      </c>
      <c r="G45" s="104"/>
      <c r="H45" s="552">
        <f>'説明＆入力'!$E49</f>
        <v>0</v>
      </c>
      <c r="I45" s="553"/>
      <c r="J45" s="96">
        <f>'説明＆入力'!F49</f>
        <v>0</v>
      </c>
      <c r="K45" s="97"/>
      <c r="L45" s="97"/>
      <c r="M45" s="97"/>
      <c r="N45" s="98"/>
      <c r="O45" s="74"/>
      <c r="P45" s="75"/>
      <c r="Q45" s="76"/>
    </row>
    <row r="46" spans="1:17" ht="15" customHeight="1" thickBot="1">
      <c r="A46" s="130"/>
      <c r="B46" s="160"/>
      <c r="C46" s="136" t="s">
        <v>28</v>
      </c>
      <c r="D46" s="137"/>
      <c r="E46" s="138"/>
      <c r="F46" s="148">
        <f>'説明＆入力'!$D50</f>
        <v>0</v>
      </c>
      <c r="G46" s="149"/>
      <c r="H46" s="554">
        <f>'説明＆入力'!$E50</f>
        <v>0</v>
      </c>
      <c r="I46" s="555"/>
      <c r="J46" s="173">
        <f>'説明＆入力'!F50</f>
        <v>0</v>
      </c>
      <c r="K46" s="174"/>
      <c r="L46" s="174"/>
      <c r="M46" s="174"/>
      <c r="N46" s="175"/>
      <c r="O46" s="136"/>
      <c r="P46" s="137"/>
      <c r="Q46" s="138"/>
    </row>
    <row r="47" spans="1:17" ht="15" customHeight="1">
      <c r="A47" s="127" t="s">
        <v>36</v>
      </c>
      <c r="B47" s="128"/>
      <c r="C47" s="128"/>
      <c r="D47" s="128"/>
      <c r="E47" s="128"/>
      <c r="F47" s="128"/>
      <c r="G47" s="128"/>
      <c r="H47" s="128"/>
      <c r="I47" s="129"/>
      <c r="J47" s="187" t="s">
        <v>58</v>
      </c>
      <c r="K47" s="188"/>
      <c r="L47" s="188"/>
      <c r="M47" s="188"/>
      <c r="N47" s="189"/>
      <c r="O47" s="139"/>
      <c r="P47" s="140"/>
      <c r="Q47" s="141"/>
    </row>
    <row r="48" spans="1:17" ht="15" customHeight="1">
      <c r="A48" s="130"/>
      <c r="B48" s="131"/>
      <c r="C48" s="131"/>
      <c r="D48" s="131"/>
      <c r="E48" s="131"/>
      <c r="F48" s="131"/>
      <c r="G48" s="131"/>
      <c r="H48" s="131"/>
      <c r="I48" s="132"/>
      <c r="J48" s="176">
        <f>J36+J37+J38+J40+J41+J42+J44+J45+J46</f>
        <v>2200</v>
      </c>
      <c r="K48" s="177"/>
      <c r="L48" s="177"/>
      <c r="M48" s="177"/>
      <c r="N48" s="178"/>
      <c r="O48" s="142"/>
      <c r="P48" s="143"/>
      <c r="Q48" s="144"/>
    </row>
    <row r="49" spans="1:17" ht="15" customHeight="1" thickBot="1">
      <c r="A49" s="133"/>
      <c r="B49" s="134"/>
      <c r="C49" s="134"/>
      <c r="D49" s="134"/>
      <c r="E49" s="134"/>
      <c r="F49" s="134"/>
      <c r="G49" s="134"/>
      <c r="H49" s="134"/>
      <c r="I49" s="135"/>
      <c r="J49" s="179"/>
      <c r="K49" s="180"/>
      <c r="L49" s="180"/>
      <c r="M49" s="180"/>
      <c r="N49" s="181"/>
      <c r="O49" s="145"/>
      <c r="P49" s="146"/>
      <c r="Q49" s="147"/>
    </row>
    <row r="50" spans="1:17" ht="13.5" customHeight="1">
      <c r="A50" s="40" t="s">
        <v>41</v>
      </c>
      <c r="B50" s="38"/>
      <c r="C50" s="38"/>
      <c r="D50" s="38"/>
      <c r="E50" s="3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8" customHeight="1">
      <c r="A51" s="182" t="s">
        <v>45</v>
      </c>
      <c r="B51" s="137"/>
      <c r="C51" s="137"/>
      <c r="D51" s="137"/>
      <c r="E51" s="138"/>
      <c r="F51" s="41" t="s">
        <v>55</v>
      </c>
      <c r="G51" s="42"/>
      <c r="H51" s="42"/>
      <c r="I51" s="42"/>
      <c r="J51" s="42"/>
      <c r="K51" s="42"/>
      <c r="L51" s="42"/>
      <c r="M51" s="42"/>
      <c r="N51" s="43"/>
      <c r="O51" s="184" t="s">
        <v>40</v>
      </c>
      <c r="P51" s="185"/>
      <c r="Q51" s="186"/>
    </row>
    <row r="52" spans="1:17" ht="18" customHeight="1">
      <c r="A52" s="183"/>
      <c r="B52" s="106"/>
      <c r="C52" s="106"/>
      <c r="D52" s="106"/>
      <c r="E52" s="107"/>
      <c r="F52" s="169" t="s">
        <v>56</v>
      </c>
      <c r="G52" s="170"/>
      <c r="H52" s="170"/>
      <c r="I52" s="170"/>
      <c r="J52" s="170"/>
      <c r="K52" s="170"/>
      <c r="L52" s="170"/>
      <c r="M52" s="170"/>
      <c r="N52" s="171"/>
      <c r="O52" s="166" t="s">
        <v>42</v>
      </c>
      <c r="P52" s="167"/>
      <c r="Q52" s="168"/>
    </row>
    <row r="53" spans="1:17" ht="13.5" customHeight="1">
      <c r="A53" s="44"/>
      <c r="B53" s="44"/>
      <c r="C53" s="44"/>
      <c r="D53" s="44"/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6"/>
      <c r="P53" s="46"/>
      <c r="Q53" s="46"/>
    </row>
    <row r="54" spans="1:17" ht="13.5" customHeight="1">
      <c r="A54" s="36" t="s">
        <v>57</v>
      </c>
      <c r="B54" s="36"/>
      <c r="C54" s="36" t="s">
        <v>37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3.5" customHeight="1">
      <c r="A55" s="36"/>
      <c r="B55" s="36"/>
      <c r="C55" s="36" t="s">
        <v>38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3.5" customHeight="1">
      <c r="A56" s="36"/>
      <c r="B56" s="36"/>
      <c r="C56" s="36" t="s">
        <v>39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3.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16.149999999999999" customHeight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</row>
    <row r="59" spans="1:17" ht="13.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17" ht="13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3.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3.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18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ht="18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</row>
    <row r="65" spans="1:17" ht="18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8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8" customHeight="1"/>
  </sheetData>
  <mergeCells count="173">
    <mergeCell ref="A35:E35"/>
    <mergeCell ref="A1:D1"/>
    <mergeCell ref="F37:G37"/>
    <mergeCell ref="H37:I37"/>
    <mergeCell ref="F34:G34"/>
    <mergeCell ref="F35:G35"/>
    <mergeCell ref="F26:G26"/>
    <mergeCell ref="F27:G27"/>
    <mergeCell ref="F28:G28"/>
    <mergeCell ref="F29:G29"/>
    <mergeCell ref="I13:K13"/>
    <mergeCell ref="I14:K14"/>
    <mergeCell ref="A16:F16"/>
    <mergeCell ref="A36:E36"/>
    <mergeCell ref="H36:I36"/>
    <mergeCell ref="H35:I35"/>
    <mergeCell ref="F36:G36"/>
    <mergeCell ref="A30:E30"/>
    <mergeCell ref="A31:E31"/>
    <mergeCell ref="H34:I34"/>
    <mergeCell ref="J28:N28"/>
    <mergeCell ref="H28:I28"/>
    <mergeCell ref="J23:N23"/>
    <mergeCell ref="H23:I23"/>
    <mergeCell ref="I10:K10"/>
    <mergeCell ref="I11:K11"/>
    <mergeCell ref="J22:N22"/>
    <mergeCell ref="J17:M17"/>
    <mergeCell ref="D17:I17"/>
    <mergeCell ref="M15:P15"/>
    <mergeCell ref="M12:Q12"/>
    <mergeCell ref="I12:K12"/>
    <mergeCell ref="I15:K15"/>
    <mergeCell ref="M13:Q13"/>
    <mergeCell ref="M14:P14"/>
    <mergeCell ref="J21:N21"/>
    <mergeCell ref="N17:Q17"/>
    <mergeCell ref="O18:Q18"/>
    <mergeCell ref="F18:G18"/>
    <mergeCell ref="H18:K18"/>
    <mergeCell ref="F21:G21"/>
    <mergeCell ref="F20:G20"/>
    <mergeCell ref="H20:I20"/>
    <mergeCell ref="H21:I21"/>
    <mergeCell ref="F22:G22"/>
    <mergeCell ref="M10:Q10"/>
    <mergeCell ref="M11:Q11"/>
    <mergeCell ref="A20:E20"/>
    <mergeCell ref="O51:Q51"/>
    <mergeCell ref="F23:G23"/>
    <mergeCell ref="F24:G24"/>
    <mergeCell ref="F25:G25"/>
    <mergeCell ref="H27:I27"/>
    <mergeCell ref="H22:I22"/>
    <mergeCell ref="J27:N27"/>
    <mergeCell ref="J24:N24"/>
    <mergeCell ref="J25:N25"/>
    <mergeCell ref="H24:I24"/>
    <mergeCell ref="H25:I25"/>
    <mergeCell ref="J26:N26"/>
    <mergeCell ref="H26:I26"/>
    <mergeCell ref="F31:G31"/>
    <mergeCell ref="H29:I29"/>
    <mergeCell ref="H30:I30"/>
    <mergeCell ref="H31:I31"/>
    <mergeCell ref="F32:G32"/>
    <mergeCell ref="J29:N29"/>
    <mergeCell ref="J31:N31"/>
    <mergeCell ref="J30:N30"/>
    <mergeCell ref="F30:G30"/>
    <mergeCell ref="J47:N47"/>
    <mergeCell ref="J33:N33"/>
    <mergeCell ref="A17:C17"/>
    <mergeCell ref="A22:E22"/>
    <mergeCell ref="A26:E26"/>
    <mergeCell ref="A27:E27"/>
    <mergeCell ref="A29:E29"/>
    <mergeCell ref="A58:Q58"/>
    <mergeCell ref="H43:I43"/>
    <mergeCell ref="F44:G44"/>
    <mergeCell ref="H41:I41"/>
    <mergeCell ref="H42:I42"/>
    <mergeCell ref="O52:Q52"/>
    <mergeCell ref="F52:N52"/>
    <mergeCell ref="A39:B46"/>
    <mergeCell ref="C41:E41"/>
    <mergeCell ref="C42:E42"/>
    <mergeCell ref="F39:G39"/>
    <mergeCell ref="J39:N39"/>
    <mergeCell ref="H39:I39"/>
    <mergeCell ref="J46:N46"/>
    <mergeCell ref="J48:N49"/>
    <mergeCell ref="H40:I40"/>
    <mergeCell ref="A51:E52"/>
    <mergeCell ref="H44:I44"/>
    <mergeCell ref="F43:G43"/>
    <mergeCell ref="A34:E34"/>
    <mergeCell ref="C40:E40"/>
    <mergeCell ref="A37:B38"/>
    <mergeCell ref="C39:E39"/>
    <mergeCell ref="C38:E38"/>
    <mergeCell ref="A3:Q4"/>
    <mergeCell ref="A8:Q8"/>
    <mergeCell ref="A6:E6"/>
    <mergeCell ref="A33:E33"/>
    <mergeCell ref="F33:G33"/>
    <mergeCell ref="H33:I33"/>
    <mergeCell ref="O27:Q27"/>
    <mergeCell ref="O21:Q21"/>
    <mergeCell ref="O22:Q22"/>
    <mergeCell ref="O23:Q23"/>
    <mergeCell ref="O29:Q29"/>
    <mergeCell ref="O25:Q25"/>
    <mergeCell ref="O31:Q31"/>
    <mergeCell ref="O33:Q33"/>
    <mergeCell ref="A28:E28"/>
    <mergeCell ref="A32:E32"/>
    <mergeCell ref="A23:E23"/>
    <mergeCell ref="A24:E24"/>
    <mergeCell ref="A25:E25"/>
    <mergeCell ref="C37:E37"/>
    <mergeCell ref="C43:E43"/>
    <mergeCell ref="C44:E44"/>
    <mergeCell ref="J44:N44"/>
    <mergeCell ref="A47:I49"/>
    <mergeCell ref="C45:E45"/>
    <mergeCell ref="O46:Q46"/>
    <mergeCell ref="O38:Q38"/>
    <mergeCell ref="O39:Q39"/>
    <mergeCell ref="O40:Q40"/>
    <mergeCell ref="O47:Q49"/>
    <mergeCell ref="O42:Q42"/>
    <mergeCell ref="O44:Q44"/>
    <mergeCell ref="F42:G42"/>
    <mergeCell ref="F45:G45"/>
    <mergeCell ref="F46:G46"/>
    <mergeCell ref="C46:E46"/>
    <mergeCell ref="J40:N40"/>
    <mergeCell ref="J42:N42"/>
    <mergeCell ref="J37:N37"/>
    <mergeCell ref="O24:Q24"/>
    <mergeCell ref="F40:G40"/>
    <mergeCell ref="F41:G41"/>
    <mergeCell ref="F38:G38"/>
    <mergeCell ref="O37:Q37"/>
    <mergeCell ref="O34:Q34"/>
    <mergeCell ref="J35:N35"/>
    <mergeCell ref="J36:N36"/>
    <mergeCell ref="O35:Q35"/>
    <mergeCell ref="C18:E18"/>
    <mergeCell ref="A21:E21"/>
    <mergeCell ref="A18:B18"/>
    <mergeCell ref="H45:I45"/>
    <mergeCell ref="H46:I46"/>
    <mergeCell ref="L18:N18"/>
    <mergeCell ref="J38:N38"/>
    <mergeCell ref="O41:Q41"/>
    <mergeCell ref="O36:Q36"/>
    <mergeCell ref="J34:N34"/>
    <mergeCell ref="J43:N43"/>
    <mergeCell ref="J41:N41"/>
    <mergeCell ref="J45:N45"/>
    <mergeCell ref="O43:Q43"/>
    <mergeCell ref="O26:Q26"/>
    <mergeCell ref="O28:Q28"/>
    <mergeCell ref="O32:Q32"/>
    <mergeCell ref="H38:I38"/>
    <mergeCell ref="H32:I32"/>
    <mergeCell ref="J32:N32"/>
    <mergeCell ref="O20:Q20"/>
    <mergeCell ref="J20:N20"/>
    <mergeCell ref="O30:Q30"/>
    <mergeCell ref="O45:Q45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C000"/>
  </sheetPr>
  <dimension ref="A1:T67"/>
  <sheetViews>
    <sheetView showGridLines="0" showZeros="0" view="pageLayout" topLeftCell="A10" zoomScaleNormal="100" workbookViewId="0">
      <selection activeCell="J21" sqref="J21:N21"/>
    </sheetView>
  </sheetViews>
  <sheetFormatPr defaultRowHeight="13.5"/>
  <cols>
    <col min="1" max="18" width="5.625" style="4" customWidth="1"/>
    <col min="19" max="16384" width="9" style="4"/>
  </cols>
  <sheetData>
    <row r="1" spans="1:20" ht="15" customHeight="1">
      <c r="A1" s="343" t="s">
        <v>24</v>
      </c>
      <c r="B1" s="343"/>
      <c r="C1" s="343"/>
      <c r="D1" s="343"/>
    </row>
    <row r="2" spans="1:20" ht="13.5" customHeight="1">
      <c r="A2" s="5"/>
      <c r="B2" s="5"/>
      <c r="C2" s="5"/>
      <c r="T2" s="4">
        <v>0</v>
      </c>
    </row>
    <row r="3" spans="1:20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20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20" ht="13.5" customHeight="1"/>
    <row r="6" spans="1:20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0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20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20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20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2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20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2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20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2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20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2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20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2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20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2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20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'説明＆入力'!$C70</f>
        <v>0</v>
      </c>
      <c r="B21" s="266"/>
      <c r="C21" s="266"/>
      <c r="D21" s="266"/>
      <c r="E21" s="267"/>
      <c r="F21" s="328">
        <f>'説明＆入力'!$D70</f>
        <v>0</v>
      </c>
      <c r="G21" s="328"/>
      <c r="H21" s="329">
        <f>'説明＆入力'!$E70</f>
        <v>0</v>
      </c>
      <c r="I21" s="329"/>
      <c r="J21" s="330" t="str">
        <f>'説明＆入力'!$F70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'説明＆入力'!$C71</f>
        <v>0</v>
      </c>
      <c r="B22" s="266"/>
      <c r="C22" s="266"/>
      <c r="D22" s="266"/>
      <c r="E22" s="267"/>
      <c r="F22" s="268">
        <f>'説明＆入力'!$D71</f>
        <v>0</v>
      </c>
      <c r="G22" s="267"/>
      <c r="H22" s="315">
        <f>'説明＆入力'!$E71</f>
        <v>0</v>
      </c>
      <c r="I22" s="316"/>
      <c r="J22" s="317" t="str">
        <f>'説明＆入力'!$F71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'説明＆入力'!$C72</f>
        <v>0</v>
      </c>
      <c r="B23" s="266"/>
      <c r="C23" s="266"/>
      <c r="D23" s="266"/>
      <c r="E23" s="267"/>
      <c r="F23" s="268">
        <f>'説明＆入力'!$D72</f>
        <v>0</v>
      </c>
      <c r="G23" s="267"/>
      <c r="H23" s="315">
        <f>'説明＆入力'!$E72</f>
        <v>0</v>
      </c>
      <c r="I23" s="316"/>
      <c r="J23" s="317" t="str">
        <f>'説明＆入力'!$F72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'説明＆入力'!$C73</f>
        <v>0</v>
      </c>
      <c r="B24" s="266"/>
      <c r="C24" s="266"/>
      <c r="D24" s="266"/>
      <c r="E24" s="267"/>
      <c r="F24" s="268">
        <f>'説明＆入力'!$D73</f>
        <v>0</v>
      </c>
      <c r="G24" s="267"/>
      <c r="H24" s="315">
        <f>'説明＆入力'!$E73</f>
        <v>0</v>
      </c>
      <c r="I24" s="316"/>
      <c r="J24" s="317" t="str">
        <f>'説明＆入力'!$F73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'説明＆入力'!$C74</f>
        <v>0</v>
      </c>
      <c r="B25" s="266"/>
      <c r="C25" s="266"/>
      <c r="D25" s="266"/>
      <c r="E25" s="267"/>
      <c r="F25" s="268">
        <f>'説明＆入力'!$D74</f>
        <v>0</v>
      </c>
      <c r="G25" s="267"/>
      <c r="H25" s="315">
        <f>'説明＆入力'!$E74</f>
        <v>0</v>
      </c>
      <c r="I25" s="316"/>
      <c r="J25" s="317" t="str">
        <f>'説明＆入力'!$F74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'説明＆入力'!$C75</f>
        <v>0</v>
      </c>
      <c r="B26" s="266"/>
      <c r="C26" s="266"/>
      <c r="D26" s="266"/>
      <c r="E26" s="267"/>
      <c r="F26" s="268">
        <f>'説明＆入力'!$D75</f>
        <v>0</v>
      </c>
      <c r="G26" s="267"/>
      <c r="H26" s="315">
        <f>'説明＆入力'!$E75</f>
        <v>0</v>
      </c>
      <c r="I26" s="316"/>
      <c r="J26" s="317" t="str">
        <f>'説明＆入力'!$F75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'説明＆入力'!$C76</f>
        <v>0</v>
      </c>
      <c r="B27" s="266"/>
      <c r="C27" s="266"/>
      <c r="D27" s="266"/>
      <c r="E27" s="267"/>
      <c r="F27" s="268">
        <f>'説明＆入力'!$D76</f>
        <v>0</v>
      </c>
      <c r="G27" s="267"/>
      <c r="H27" s="315">
        <f>'説明＆入力'!$E76</f>
        <v>0</v>
      </c>
      <c r="I27" s="316"/>
      <c r="J27" s="317" t="str">
        <f>'説明＆入力'!$F76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'説明＆入力'!$C77</f>
        <v>0</v>
      </c>
      <c r="B28" s="266"/>
      <c r="C28" s="266"/>
      <c r="D28" s="266"/>
      <c r="E28" s="267"/>
      <c r="F28" s="268">
        <f>'説明＆入力'!$D77</f>
        <v>0</v>
      </c>
      <c r="G28" s="267"/>
      <c r="H28" s="315">
        <f>'説明＆入力'!$E77</f>
        <v>0</v>
      </c>
      <c r="I28" s="316"/>
      <c r="J28" s="317" t="str">
        <f>'説明＆入力'!$F77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'説明＆入力'!$C78</f>
        <v>0</v>
      </c>
      <c r="B29" s="266"/>
      <c r="C29" s="266"/>
      <c r="D29" s="266"/>
      <c r="E29" s="267"/>
      <c r="F29" s="268">
        <f>'説明＆入力'!$D78</f>
        <v>0</v>
      </c>
      <c r="G29" s="267"/>
      <c r="H29" s="315">
        <f>'説明＆入力'!$E78</f>
        <v>0</v>
      </c>
      <c r="I29" s="316"/>
      <c r="J29" s="317" t="str">
        <f>'説明＆入力'!$F78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'説明＆入力'!$C79</f>
        <v>0</v>
      </c>
      <c r="B30" s="266"/>
      <c r="C30" s="266"/>
      <c r="D30" s="266"/>
      <c r="E30" s="267"/>
      <c r="F30" s="268">
        <f>'説明＆入力'!$D79</f>
        <v>0</v>
      </c>
      <c r="G30" s="267"/>
      <c r="H30" s="315">
        <f>'説明＆入力'!$E79</f>
        <v>0</v>
      </c>
      <c r="I30" s="316"/>
      <c r="J30" s="317" t="str">
        <f>'説明＆入力'!$F79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'説明＆入力'!$C80</f>
        <v>0</v>
      </c>
      <c r="B31" s="266"/>
      <c r="C31" s="266"/>
      <c r="D31" s="266"/>
      <c r="E31" s="267"/>
      <c r="F31" s="268">
        <f>'説明＆入力'!$D80</f>
        <v>0</v>
      </c>
      <c r="G31" s="267"/>
      <c r="H31" s="315">
        <f>'説明＆入力'!$E80</f>
        <v>0</v>
      </c>
      <c r="I31" s="316"/>
      <c r="J31" s="317" t="str">
        <f>'説明＆入力'!$F80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'説明＆入力'!$C81</f>
        <v>0</v>
      </c>
      <c r="B32" s="266"/>
      <c r="C32" s="266"/>
      <c r="D32" s="266"/>
      <c r="E32" s="267"/>
      <c r="F32" s="268">
        <f>'説明＆入力'!$D81</f>
        <v>0</v>
      </c>
      <c r="G32" s="267"/>
      <c r="H32" s="315">
        <f>'説明＆入力'!$E81</f>
        <v>0</v>
      </c>
      <c r="I32" s="316"/>
      <c r="J32" s="317" t="str">
        <f>'説明＆入力'!$F81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'説明＆入力'!$C82</f>
        <v>0</v>
      </c>
      <c r="B33" s="266"/>
      <c r="C33" s="266"/>
      <c r="D33" s="266"/>
      <c r="E33" s="267"/>
      <c r="F33" s="268">
        <f>'説明＆入力'!$D82</f>
        <v>0</v>
      </c>
      <c r="G33" s="267"/>
      <c r="H33" s="315">
        <f>'説明＆入力'!$E82</f>
        <v>0</v>
      </c>
      <c r="I33" s="316"/>
      <c r="J33" s="317" t="str">
        <f>'説明＆入力'!$F82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'説明＆入力'!$C83</f>
        <v>0</v>
      </c>
      <c r="B34" s="266"/>
      <c r="C34" s="266"/>
      <c r="D34" s="266"/>
      <c r="E34" s="267"/>
      <c r="F34" s="268">
        <f>'説明＆入力'!$D83</f>
        <v>0</v>
      </c>
      <c r="G34" s="267"/>
      <c r="H34" s="315">
        <f>'説明＆入力'!$E83</f>
        <v>0</v>
      </c>
      <c r="I34" s="316"/>
      <c r="J34" s="317" t="str">
        <f>'説明＆入力'!$F83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'説明＆入力'!$C84</f>
        <v>0</v>
      </c>
      <c r="B35" s="297"/>
      <c r="C35" s="297"/>
      <c r="D35" s="297"/>
      <c r="E35" s="216"/>
      <c r="F35" s="215">
        <f>'説明＆入力'!$D84</f>
        <v>0</v>
      </c>
      <c r="G35" s="216"/>
      <c r="H35" s="320">
        <f>'説明＆入力'!$E84</f>
        <v>0</v>
      </c>
      <c r="I35" s="321"/>
      <c r="J35" s="322" t="str">
        <f>'説明＆入力'!$F84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17"/>
      <c r="C50" s="17"/>
      <c r="D50" s="17"/>
      <c r="E50" s="17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19"/>
      <c r="B53" s="19"/>
      <c r="C53" s="19"/>
      <c r="D53" s="19"/>
      <c r="E53" s="19"/>
      <c r="F53" s="10"/>
      <c r="G53" s="10"/>
      <c r="H53" s="10"/>
      <c r="I53" s="10"/>
      <c r="J53" s="10"/>
      <c r="K53" s="10"/>
      <c r="L53" s="10"/>
      <c r="M53" s="10"/>
      <c r="N53" s="10"/>
      <c r="O53" s="20"/>
      <c r="P53" s="20"/>
      <c r="Q53" s="20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C000"/>
  </sheetPr>
  <dimension ref="A1:T67"/>
  <sheetViews>
    <sheetView showGridLines="0" showZeros="0" view="pageLayout" topLeftCell="A16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20" ht="15" customHeight="1">
      <c r="A1" s="343" t="s">
        <v>24</v>
      </c>
      <c r="B1" s="343"/>
      <c r="C1" s="343"/>
      <c r="D1" s="343"/>
    </row>
    <row r="2" spans="1:20" ht="13.5" customHeight="1">
      <c r="A2" s="5"/>
      <c r="B2" s="5"/>
      <c r="C2" s="5"/>
      <c r="T2" s="4">
        <v>0</v>
      </c>
    </row>
    <row r="3" spans="1:20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20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20" ht="13.5" customHeight="1"/>
    <row r="6" spans="1:20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0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20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20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20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20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20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20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20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20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20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'説明＆入力'!$C85</f>
        <v>0</v>
      </c>
      <c r="B21" s="266"/>
      <c r="C21" s="266"/>
      <c r="D21" s="266"/>
      <c r="E21" s="267"/>
      <c r="F21" s="328">
        <f>'説明＆入力'!$D85</f>
        <v>0</v>
      </c>
      <c r="G21" s="328"/>
      <c r="H21" s="329">
        <f>'説明＆入力'!$E85</f>
        <v>0</v>
      </c>
      <c r="I21" s="329"/>
      <c r="J21" s="330" t="str">
        <f>'説明＆入力'!$F85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'説明＆入力'!$C86</f>
        <v>0</v>
      </c>
      <c r="B22" s="266"/>
      <c r="C22" s="266"/>
      <c r="D22" s="266"/>
      <c r="E22" s="267"/>
      <c r="F22" s="328">
        <f>'説明＆入力'!$D86</f>
        <v>0</v>
      </c>
      <c r="G22" s="328"/>
      <c r="H22" s="329">
        <f>'説明＆入力'!$E86</f>
        <v>0</v>
      </c>
      <c r="I22" s="329"/>
      <c r="J22" s="330" t="str">
        <f>'説明＆入力'!$F86</f>
        <v/>
      </c>
      <c r="K22" s="330"/>
      <c r="L22" s="330"/>
      <c r="M22" s="330"/>
      <c r="N22" s="331"/>
      <c r="O22" s="265"/>
      <c r="P22" s="266"/>
      <c r="Q22" s="267"/>
    </row>
    <row r="23" spans="1:17" ht="15" customHeight="1">
      <c r="A23" s="265">
        <f>'説明＆入力'!$C87</f>
        <v>0</v>
      </c>
      <c r="B23" s="266"/>
      <c r="C23" s="266"/>
      <c r="D23" s="266"/>
      <c r="E23" s="267"/>
      <c r="F23" s="328">
        <f>'説明＆入力'!$D87</f>
        <v>0</v>
      </c>
      <c r="G23" s="328"/>
      <c r="H23" s="329">
        <f>'説明＆入力'!$E87</f>
        <v>0</v>
      </c>
      <c r="I23" s="329"/>
      <c r="J23" s="330" t="str">
        <f>'説明＆入力'!$F87</f>
        <v/>
      </c>
      <c r="K23" s="330"/>
      <c r="L23" s="330"/>
      <c r="M23" s="330"/>
      <c r="N23" s="331"/>
      <c r="O23" s="265"/>
      <c r="P23" s="266"/>
      <c r="Q23" s="267"/>
    </row>
    <row r="24" spans="1:17" ht="15" customHeight="1">
      <c r="A24" s="265">
        <f>'説明＆入力'!$C88</f>
        <v>0</v>
      </c>
      <c r="B24" s="266"/>
      <c r="C24" s="266"/>
      <c r="D24" s="266"/>
      <c r="E24" s="267"/>
      <c r="F24" s="328">
        <f>'説明＆入力'!$D88</f>
        <v>0</v>
      </c>
      <c r="G24" s="328"/>
      <c r="H24" s="329">
        <f>'説明＆入力'!$E88</f>
        <v>0</v>
      </c>
      <c r="I24" s="329"/>
      <c r="J24" s="330" t="str">
        <f>'説明＆入力'!$F88</f>
        <v/>
      </c>
      <c r="K24" s="330"/>
      <c r="L24" s="330"/>
      <c r="M24" s="330"/>
      <c r="N24" s="331"/>
      <c r="O24" s="265"/>
      <c r="P24" s="266"/>
      <c r="Q24" s="267"/>
    </row>
    <row r="25" spans="1:17" ht="15" customHeight="1">
      <c r="A25" s="265">
        <f>'説明＆入力'!$C89</f>
        <v>0</v>
      </c>
      <c r="B25" s="266"/>
      <c r="C25" s="266"/>
      <c r="D25" s="266"/>
      <c r="E25" s="267"/>
      <c r="F25" s="328">
        <f>'説明＆入力'!$D89</f>
        <v>0</v>
      </c>
      <c r="G25" s="328"/>
      <c r="H25" s="329">
        <f>'説明＆入力'!$E89</f>
        <v>0</v>
      </c>
      <c r="I25" s="329"/>
      <c r="J25" s="330" t="str">
        <f>'説明＆入力'!$F89</f>
        <v/>
      </c>
      <c r="K25" s="330"/>
      <c r="L25" s="330"/>
      <c r="M25" s="330"/>
      <c r="N25" s="331"/>
      <c r="O25" s="265"/>
      <c r="P25" s="266"/>
      <c r="Q25" s="267"/>
    </row>
    <row r="26" spans="1:17" ht="15" customHeight="1">
      <c r="A26" s="265">
        <f>'説明＆入力'!$C90</f>
        <v>0</v>
      </c>
      <c r="B26" s="266"/>
      <c r="C26" s="266"/>
      <c r="D26" s="266"/>
      <c r="E26" s="267"/>
      <c r="F26" s="328">
        <f>'説明＆入力'!$D90</f>
        <v>0</v>
      </c>
      <c r="G26" s="328"/>
      <c r="H26" s="329">
        <f>'説明＆入力'!$E90</f>
        <v>0</v>
      </c>
      <c r="I26" s="329"/>
      <c r="J26" s="330" t="str">
        <f>'説明＆入力'!$F90</f>
        <v/>
      </c>
      <c r="K26" s="330"/>
      <c r="L26" s="330"/>
      <c r="M26" s="330"/>
      <c r="N26" s="331"/>
      <c r="O26" s="265"/>
      <c r="P26" s="266"/>
      <c r="Q26" s="267"/>
    </row>
    <row r="27" spans="1:17" ht="15" customHeight="1">
      <c r="A27" s="265">
        <f>'説明＆入力'!$C91</f>
        <v>0</v>
      </c>
      <c r="B27" s="266"/>
      <c r="C27" s="266"/>
      <c r="D27" s="266"/>
      <c r="E27" s="267"/>
      <c r="F27" s="328">
        <f>'説明＆入力'!$D91</f>
        <v>0</v>
      </c>
      <c r="G27" s="328"/>
      <c r="H27" s="329">
        <f>'説明＆入力'!$E91</f>
        <v>0</v>
      </c>
      <c r="I27" s="329"/>
      <c r="J27" s="330" t="str">
        <f>'説明＆入力'!$F91</f>
        <v/>
      </c>
      <c r="K27" s="330"/>
      <c r="L27" s="330"/>
      <c r="M27" s="330"/>
      <c r="N27" s="331"/>
      <c r="O27" s="265"/>
      <c r="P27" s="266"/>
      <c r="Q27" s="267"/>
    </row>
    <row r="28" spans="1:17" ht="15" customHeight="1">
      <c r="A28" s="265">
        <f>'説明＆入力'!$C92</f>
        <v>0</v>
      </c>
      <c r="B28" s="266"/>
      <c r="C28" s="266"/>
      <c r="D28" s="266"/>
      <c r="E28" s="267"/>
      <c r="F28" s="328">
        <f>'説明＆入力'!$D92</f>
        <v>0</v>
      </c>
      <c r="G28" s="328"/>
      <c r="H28" s="329">
        <f>'説明＆入力'!$E92</f>
        <v>0</v>
      </c>
      <c r="I28" s="329"/>
      <c r="J28" s="330" t="str">
        <f>'説明＆入力'!$F92</f>
        <v/>
      </c>
      <c r="K28" s="330"/>
      <c r="L28" s="330"/>
      <c r="M28" s="330"/>
      <c r="N28" s="331"/>
      <c r="O28" s="265"/>
      <c r="P28" s="266"/>
      <c r="Q28" s="267"/>
    </row>
    <row r="29" spans="1:17" ht="15" customHeight="1">
      <c r="A29" s="265">
        <f>'説明＆入力'!$C93</f>
        <v>0</v>
      </c>
      <c r="B29" s="266"/>
      <c r="C29" s="266"/>
      <c r="D29" s="266"/>
      <c r="E29" s="267"/>
      <c r="F29" s="328">
        <f>'説明＆入力'!$D93</f>
        <v>0</v>
      </c>
      <c r="G29" s="328"/>
      <c r="H29" s="329">
        <f>'説明＆入力'!$E93</f>
        <v>0</v>
      </c>
      <c r="I29" s="329"/>
      <c r="J29" s="330" t="str">
        <f>'説明＆入力'!$F93</f>
        <v/>
      </c>
      <c r="K29" s="330"/>
      <c r="L29" s="330"/>
      <c r="M29" s="330"/>
      <c r="N29" s="331"/>
      <c r="O29" s="265"/>
      <c r="P29" s="266"/>
      <c r="Q29" s="267"/>
    </row>
    <row r="30" spans="1:17" ht="15" customHeight="1">
      <c r="A30" s="265">
        <f>'説明＆入力'!$C94</f>
        <v>0</v>
      </c>
      <c r="B30" s="266"/>
      <c r="C30" s="266"/>
      <c r="D30" s="266"/>
      <c r="E30" s="267"/>
      <c r="F30" s="328">
        <f>'説明＆入力'!$D94</f>
        <v>0</v>
      </c>
      <c r="G30" s="328"/>
      <c r="H30" s="329">
        <f>'説明＆入力'!$E94</f>
        <v>0</v>
      </c>
      <c r="I30" s="329"/>
      <c r="J30" s="330" t="str">
        <f>'説明＆入力'!$F94</f>
        <v/>
      </c>
      <c r="K30" s="330"/>
      <c r="L30" s="330"/>
      <c r="M30" s="330"/>
      <c r="N30" s="331"/>
      <c r="O30" s="265"/>
      <c r="P30" s="266"/>
      <c r="Q30" s="267"/>
    </row>
    <row r="31" spans="1:17" ht="15" customHeight="1">
      <c r="A31" s="265">
        <f>'説明＆入力'!$C95</f>
        <v>0</v>
      </c>
      <c r="B31" s="266"/>
      <c r="C31" s="266"/>
      <c r="D31" s="266"/>
      <c r="E31" s="267"/>
      <c r="F31" s="328">
        <f>'説明＆入力'!$D95</f>
        <v>0</v>
      </c>
      <c r="G31" s="328"/>
      <c r="H31" s="329">
        <f>'説明＆入力'!$E95</f>
        <v>0</v>
      </c>
      <c r="I31" s="329"/>
      <c r="J31" s="330" t="str">
        <f>'説明＆入力'!$F95</f>
        <v/>
      </c>
      <c r="K31" s="330"/>
      <c r="L31" s="330"/>
      <c r="M31" s="330"/>
      <c r="N31" s="331"/>
      <c r="O31" s="265"/>
      <c r="P31" s="266"/>
      <c r="Q31" s="267"/>
    </row>
    <row r="32" spans="1:17" ht="15" customHeight="1">
      <c r="A32" s="265">
        <f>'説明＆入力'!$C96</f>
        <v>0</v>
      </c>
      <c r="B32" s="266"/>
      <c r="C32" s="266"/>
      <c r="D32" s="266"/>
      <c r="E32" s="267"/>
      <c r="F32" s="328">
        <f>'説明＆入力'!$D96</f>
        <v>0</v>
      </c>
      <c r="G32" s="328"/>
      <c r="H32" s="329">
        <f>'説明＆入力'!$E96</f>
        <v>0</v>
      </c>
      <c r="I32" s="329"/>
      <c r="J32" s="330" t="str">
        <f>'説明＆入力'!$F96</f>
        <v/>
      </c>
      <c r="K32" s="330"/>
      <c r="L32" s="330"/>
      <c r="M32" s="330"/>
      <c r="N32" s="331"/>
      <c r="O32" s="265"/>
      <c r="P32" s="266"/>
      <c r="Q32" s="267"/>
    </row>
    <row r="33" spans="1:17" ht="15" customHeight="1">
      <c r="A33" s="265">
        <f>'説明＆入力'!$C97</f>
        <v>0</v>
      </c>
      <c r="B33" s="266"/>
      <c r="C33" s="266"/>
      <c r="D33" s="266"/>
      <c r="E33" s="267"/>
      <c r="F33" s="328">
        <f>'説明＆入力'!$D97</f>
        <v>0</v>
      </c>
      <c r="G33" s="328"/>
      <c r="H33" s="329">
        <f>'説明＆入力'!$E97</f>
        <v>0</v>
      </c>
      <c r="I33" s="329"/>
      <c r="J33" s="330" t="str">
        <f>'説明＆入力'!$F97</f>
        <v/>
      </c>
      <c r="K33" s="330"/>
      <c r="L33" s="330"/>
      <c r="M33" s="330"/>
      <c r="N33" s="331"/>
      <c r="O33" s="265"/>
      <c r="P33" s="266"/>
      <c r="Q33" s="267"/>
    </row>
    <row r="34" spans="1:17" ht="15" customHeight="1">
      <c r="A34" s="265">
        <f>'説明＆入力'!$C98</f>
        <v>0</v>
      </c>
      <c r="B34" s="266"/>
      <c r="C34" s="266"/>
      <c r="D34" s="266"/>
      <c r="E34" s="267"/>
      <c r="F34" s="328">
        <f>'説明＆入力'!$D98</f>
        <v>0</v>
      </c>
      <c r="G34" s="328"/>
      <c r="H34" s="329">
        <f>'説明＆入力'!$E98</f>
        <v>0</v>
      </c>
      <c r="I34" s="329"/>
      <c r="J34" s="330" t="str">
        <f>'説明＆入力'!$F98</f>
        <v/>
      </c>
      <c r="K34" s="330"/>
      <c r="L34" s="330"/>
      <c r="M34" s="330"/>
      <c r="N34" s="331"/>
      <c r="O34" s="265"/>
      <c r="P34" s="266"/>
      <c r="Q34" s="267"/>
    </row>
    <row r="35" spans="1:17" ht="15" customHeight="1" thickBot="1">
      <c r="A35" s="265">
        <f>'説明＆入力'!$C99</f>
        <v>0</v>
      </c>
      <c r="B35" s="266"/>
      <c r="C35" s="266"/>
      <c r="D35" s="266"/>
      <c r="E35" s="267"/>
      <c r="F35" s="328">
        <f>'説明＆入力'!$D99</f>
        <v>0</v>
      </c>
      <c r="G35" s="328"/>
      <c r="H35" s="329">
        <f>'説明＆入力'!$E99</f>
        <v>0</v>
      </c>
      <c r="I35" s="329"/>
      <c r="J35" s="330" t="str">
        <f>'説明＆入力'!$F99</f>
        <v/>
      </c>
      <c r="K35" s="330"/>
      <c r="L35" s="330"/>
      <c r="M35" s="330"/>
      <c r="N35" s="331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C000"/>
  </sheetPr>
  <dimension ref="A1:T67"/>
  <sheetViews>
    <sheetView showGridLines="0" showZeros="0" view="pageLayout" topLeftCell="A25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20" ht="15" customHeight="1">
      <c r="A1" s="343" t="s">
        <v>24</v>
      </c>
      <c r="B1" s="343"/>
      <c r="C1" s="343"/>
      <c r="D1" s="343"/>
    </row>
    <row r="2" spans="1:20" ht="13.5" customHeight="1">
      <c r="A2" s="5"/>
      <c r="B2" s="5"/>
      <c r="C2" s="5"/>
      <c r="T2" s="4">
        <v>0</v>
      </c>
    </row>
    <row r="3" spans="1:20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20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20" ht="13.5" customHeight="1"/>
    <row r="6" spans="1:20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20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20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20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20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20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20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20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20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20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20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'説明＆入力'!$C100</f>
        <v>0</v>
      </c>
      <c r="B21" s="266"/>
      <c r="C21" s="266"/>
      <c r="D21" s="266"/>
      <c r="E21" s="267"/>
      <c r="F21" s="328">
        <f>'説明＆入力'!$D100</f>
        <v>0</v>
      </c>
      <c r="G21" s="328"/>
      <c r="H21" s="329">
        <f>'説明＆入力'!$E100</f>
        <v>0</v>
      </c>
      <c r="I21" s="329"/>
      <c r="J21" s="330" t="str">
        <f>'説明＆入力'!$F100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'説明＆入力'!$C101</f>
        <v>0</v>
      </c>
      <c r="B22" s="266"/>
      <c r="C22" s="266"/>
      <c r="D22" s="266"/>
      <c r="E22" s="267"/>
      <c r="F22" s="328">
        <f>'説明＆入力'!$D101</f>
        <v>0</v>
      </c>
      <c r="G22" s="328"/>
      <c r="H22" s="329">
        <f>'説明＆入力'!$E101</f>
        <v>0</v>
      </c>
      <c r="I22" s="329"/>
      <c r="J22" s="330" t="str">
        <f>'説明＆入力'!$F101</f>
        <v/>
      </c>
      <c r="K22" s="330"/>
      <c r="L22" s="330"/>
      <c r="M22" s="330"/>
      <c r="N22" s="331"/>
      <c r="O22" s="265"/>
      <c r="P22" s="266"/>
      <c r="Q22" s="267"/>
    </row>
    <row r="23" spans="1:17" ht="15" customHeight="1">
      <c r="A23" s="265">
        <f>'説明＆入力'!$C102</f>
        <v>0</v>
      </c>
      <c r="B23" s="266"/>
      <c r="C23" s="266"/>
      <c r="D23" s="266"/>
      <c r="E23" s="267"/>
      <c r="F23" s="328">
        <f>'説明＆入力'!$D102</f>
        <v>0</v>
      </c>
      <c r="G23" s="328"/>
      <c r="H23" s="329">
        <f>'説明＆入力'!$E102</f>
        <v>0</v>
      </c>
      <c r="I23" s="329"/>
      <c r="J23" s="330" t="str">
        <f>'説明＆入力'!$F102</f>
        <v/>
      </c>
      <c r="K23" s="330"/>
      <c r="L23" s="330"/>
      <c r="M23" s="330"/>
      <c r="N23" s="331"/>
      <c r="O23" s="265"/>
      <c r="P23" s="266"/>
      <c r="Q23" s="267"/>
    </row>
    <row r="24" spans="1:17" ht="15" customHeight="1">
      <c r="A24" s="265">
        <f>'説明＆入力'!$C103</f>
        <v>0</v>
      </c>
      <c r="B24" s="266"/>
      <c r="C24" s="266"/>
      <c r="D24" s="266"/>
      <c r="E24" s="267"/>
      <c r="F24" s="328">
        <f>'説明＆入力'!$D103</f>
        <v>0</v>
      </c>
      <c r="G24" s="328"/>
      <c r="H24" s="329">
        <f>'説明＆入力'!$E103</f>
        <v>0</v>
      </c>
      <c r="I24" s="329"/>
      <c r="J24" s="330" t="str">
        <f>'説明＆入力'!$F103</f>
        <v/>
      </c>
      <c r="K24" s="330"/>
      <c r="L24" s="330"/>
      <c r="M24" s="330"/>
      <c r="N24" s="331"/>
      <c r="O24" s="265"/>
      <c r="P24" s="266"/>
      <c r="Q24" s="267"/>
    </row>
    <row r="25" spans="1:17" ht="15" customHeight="1">
      <c r="A25" s="265">
        <f>'説明＆入力'!$C104</f>
        <v>0</v>
      </c>
      <c r="B25" s="266"/>
      <c r="C25" s="266"/>
      <c r="D25" s="266"/>
      <c r="E25" s="267"/>
      <c r="F25" s="328">
        <f>'説明＆入力'!$D104</f>
        <v>0</v>
      </c>
      <c r="G25" s="328"/>
      <c r="H25" s="329">
        <f>'説明＆入力'!$E104</f>
        <v>0</v>
      </c>
      <c r="I25" s="329"/>
      <c r="J25" s="330" t="str">
        <f>'説明＆入力'!$F104</f>
        <v/>
      </c>
      <c r="K25" s="330"/>
      <c r="L25" s="330"/>
      <c r="M25" s="330"/>
      <c r="N25" s="331"/>
      <c r="O25" s="265"/>
      <c r="P25" s="266"/>
      <c r="Q25" s="267"/>
    </row>
    <row r="26" spans="1:17" ht="15" customHeight="1">
      <c r="A26" s="265">
        <f>'説明＆入力'!$C105</f>
        <v>0</v>
      </c>
      <c r="B26" s="266"/>
      <c r="C26" s="266"/>
      <c r="D26" s="266"/>
      <c r="E26" s="267"/>
      <c r="F26" s="328">
        <f>'説明＆入力'!$D105</f>
        <v>0</v>
      </c>
      <c r="G26" s="328"/>
      <c r="H26" s="329">
        <f>'説明＆入力'!$E105</f>
        <v>0</v>
      </c>
      <c r="I26" s="329"/>
      <c r="J26" s="330" t="str">
        <f>'説明＆入力'!$F105</f>
        <v/>
      </c>
      <c r="K26" s="330"/>
      <c r="L26" s="330"/>
      <c r="M26" s="330"/>
      <c r="N26" s="331"/>
      <c r="O26" s="265"/>
      <c r="P26" s="266"/>
      <c r="Q26" s="267"/>
    </row>
    <row r="27" spans="1:17" ht="15" customHeight="1">
      <c r="A27" s="265">
        <f>'説明＆入力'!$C106</f>
        <v>0</v>
      </c>
      <c r="B27" s="266"/>
      <c r="C27" s="266"/>
      <c r="D27" s="266"/>
      <c r="E27" s="267"/>
      <c r="F27" s="328">
        <f>'説明＆入力'!$D106</f>
        <v>0</v>
      </c>
      <c r="G27" s="328"/>
      <c r="H27" s="329">
        <f>'説明＆入力'!$E106</f>
        <v>0</v>
      </c>
      <c r="I27" s="329"/>
      <c r="J27" s="330" t="str">
        <f>'説明＆入力'!$F106</f>
        <v/>
      </c>
      <c r="K27" s="330"/>
      <c r="L27" s="330"/>
      <c r="M27" s="330"/>
      <c r="N27" s="331"/>
      <c r="O27" s="265"/>
      <c r="P27" s="266"/>
      <c r="Q27" s="267"/>
    </row>
    <row r="28" spans="1:17" ht="15" customHeight="1">
      <c r="A28" s="265">
        <f>'説明＆入力'!$C107</f>
        <v>0</v>
      </c>
      <c r="B28" s="266"/>
      <c r="C28" s="266"/>
      <c r="D28" s="266"/>
      <c r="E28" s="267"/>
      <c r="F28" s="328">
        <f>'説明＆入力'!$D107</f>
        <v>0</v>
      </c>
      <c r="G28" s="328"/>
      <c r="H28" s="329">
        <f>'説明＆入力'!$E107</f>
        <v>0</v>
      </c>
      <c r="I28" s="329"/>
      <c r="J28" s="330" t="str">
        <f>'説明＆入力'!$F107</f>
        <v/>
      </c>
      <c r="K28" s="330"/>
      <c r="L28" s="330"/>
      <c r="M28" s="330"/>
      <c r="N28" s="331"/>
      <c r="O28" s="265"/>
      <c r="P28" s="266"/>
      <c r="Q28" s="267"/>
    </row>
    <row r="29" spans="1:17" ht="15" customHeight="1">
      <c r="A29" s="265">
        <f>'説明＆入力'!$C108</f>
        <v>0</v>
      </c>
      <c r="B29" s="266"/>
      <c r="C29" s="266"/>
      <c r="D29" s="266"/>
      <c r="E29" s="267"/>
      <c r="F29" s="328">
        <f>'説明＆入力'!$D108</f>
        <v>0</v>
      </c>
      <c r="G29" s="328"/>
      <c r="H29" s="329">
        <f>'説明＆入力'!$E108</f>
        <v>0</v>
      </c>
      <c r="I29" s="329"/>
      <c r="J29" s="330" t="str">
        <f>'説明＆入力'!$F108</f>
        <v/>
      </c>
      <c r="K29" s="330"/>
      <c r="L29" s="330"/>
      <c r="M29" s="330"/>
      <c r="N29" s="331"/>
      <c r="O29" s="265"/>
      <c r="P29" s="266"/>
      <c r="Q29" s="267"/>
    </row>
    <row r="30" spans="1:17" ht="15" customHeight="1">
      <c r="A30" s="265">
        <f>'説明＆入力'!$C109</f>
        <v>0</v>
      </c>
      <c r="B30" s="266"/>
      <c r="C30" s="266"/>
      <c r="D30" s="266"/>
      <c r="E30" s="267"/>
      <c r="F30" s="328">
        <f>'説明＆入力'!$D109</f>
        <v>0</v>
      </c>
      <c r="G30" s="328"/>
      <c r="H30" s="329">
        <f>'説明＆入力'!$E109</f>
        <v>0</v>
      </c>
      <c r="I30" s="329"/>
      <c r="J30" s="330" t="str">
        <f>'説明＆入力'!$F109</f>
        <v/>
      </c>
      <c r="K30" s="330"/>
      <c r="L30" s="330"/>
      <c r="M30" s="330"/>
      <c r="N30" s="331"/>
      <c r="O30" s="265"/>
      <c r="P30" s="266"/>
      <c r="Q30" s="267"/>
    </row>
    <row r="31" spans="1:17" ht="15" customHeight="1">
      <c r="A31" s="265">
        <f>'説明＆入力'!$C110</f>
        <v>0</v>
      </c>
      <c r="B31" s="266"/>
      <c r="C31" s="266"/>
      <c r="D31" s="266"/>
      <c r="E31" s="267"/>
      <c r="F31" s="328">
        <f>'説明＆入力'!$D110</f>
        <v>0</v>
      </c>
      <c r="G31" s="328"/>
      <c r="H31" s="329">
        <f>'説明＆入力'!$E110</f>
        <v>0</v>
      </c>
      <c r="I31" s="329"/>
      <c r="J31" s="330" t="str">
        <f>'説明＆入力'!$F110</f>
        <v/>
      </c>
      <c r="K31" s="330"/>
      <c r="L31" s="330"/>
      <c r="M31" s="330"/>
      <c r="N31" s="331"/>
      <c r="O31" s="265"/>
      <c r="P31" s="266"/>
      <c r="Q31" s="267"/>
    </row>
    <row r="32" spans="1:17" ht="15" customHeight="1">
      <c r="A32" s="265">
        <f>'説明＆入力'!$C111</f>
        <v>0</v>
      </c>
      <c r="B32" s="266"/>
      <c r="C32" s="266"/>
      <c r="D32" s="266"/>
      <c r="E32" s="267"/>
      <c r="F32" s="328">
        <f>'説明＆入力'!$D111</f>
        <v>0</v>
      </c>
      <c r="G32" s="328"/>
      <c r="H32" s="329">
        <f>'説明＆入力'!$E111</f>
        <v>0</v>
      </c>
      <c r="I32" s="329"/>
      <c r="J32" s="330" t="str">
        <f>'説明＆入力'!$F111</f>
        <v/>
      </c>
      <c r="K32" s="330"/>
      <c r="L32" s="330"/>
      <c r="M32" s="330"/>
      <c r="N32" s="331"/>
      <c r="O32" s="265"/>
      <c r="P32" s="266"/>
      <c r="Q32" s="267"/>
    </row>
    <row r="33" spans="1:17" ht="15" customHeight="1">
      <c r="A33" s="265">
        <f>'説明＆入力'!$C112</f>
        <v>0</v>
      </c>
      <c r="B33" s="266"/>
      <c r="C33" s="266"/>
      <c r="D33" s="266"/>
      <c r="E33" s="267"/>
      <c r="F33" s="328">
        <f>'説明＆入力'!$D112</f>
        <v>0</v>
      </c>
      <c r="G33" s="328"/>
      <c r="H33" s="329">
        <f>'説明＆入力'!$E112</f>
        <v>0</v>
      </c>
      <c r="I33" s="329"/>
      <c r="J33" s="330" t="str">
        <f>'説明＆入力'!$F112</f>
        <v/>
      </c>
      <c r="K33" s="330"/>
      <c r="L33" s="330"/>
      <c r="M33" s="330"/>
      <c r="N33" s="331"/>
      <c r="O33" s="265"/>
      <c r="P33" s="266"/>
      <c r="Q33" s="267"/>
    </row>
    <row r="34" spans="1:17" ht="15" customHeight="1">
      <c r="A34" s="265">
        <f>'説明＆入力'!$C113</f>
        <v>0</v>
      </c>
      <c r="B34" s="266"/>
      <c r="C34" s="266"/>
      <c r="D34" s="266"/>
      <c r="E34" s="267"/>
      <c r="F34" s="328">
        <f>'説明＆入力'!$D113</f>
        <v>0</v>
      </c>
      <c r="G34" s="328"/>
      <c r="H34" s="329">
        <f>'説明＆入力'!$E113</f>
        <v>0</v>
      </c>
      <c r="I34" s="329"/>
      <c r="J34" s="330" t="str">
        <f>'説明＆入力'!$F113</f>
        <v/>
      </c>
      <c r="K34" s="330"/>
      <c r="L34" s="330"/>
      <c r="M34" s="330"/>
      <c r="N34" s="331"/>
      <c r="O34" s="265"/>
      <c r="P34" s="266"/>
      <c r="Q34" s="267"/>
    </row>
    <row r="35" spans="1:17" ht="15" customHeight="1" thickBot="1">
      <c r="A35" s="265">
        <f>'説明＆入力'!$C114</f>
        <v>0</v>
      </c>
      <c r="B35" s="266"/>
      <c r="C35" s="266"/>
      <c r="D35" s="266"/>
      <c r="E35" s="267"/>
      <c r="F35" s="328">
        <f>'説明＆入力'!$D114</f>
        <v>0</v>
      </c>
      <c r="G35" s="328"/>
      <c r="H35" s="329">
        <f>'説明＆入力'!$E114</f>
        <v>0</v>
      </c>
      <c r="I35" s="329"/>
      <c r="J35" s="330" t="str">
        <f>'説明＆入力'!$F114</f>
        <v/>
      </c>
      <c r="K35" s="330"/>
      <c r="L35" s="330"/>
      <c r="M35" s="330"/>
      <c r="N35" s="331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R67"/>
  <sheetViews>
    <sheetView showGridLines="0" showZeros="0" view="pageLayout" topLeftCell="A7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'説明＆入力'!$C115</f>
        <v>0</v>
      </c>
      <c r="B21" s="266"/>
      <c r="C21" s="266"/>
      <c r="D21" s="266"/>
      <c r="E21" s="267"/>
      <c r="F21" s="328">
        <f>'説明＆入力'!$D115</f>
        <v>0</v>
      </c>
      <c r="G21" s="328"/>
      <c r="H21" s="329">
        <f>'説明＆入力'!$E115</f>
        <v>0</v>
      </c>
      <c r="I21" s="329"/>
      <c r="J21" s="330" t="str">
        <f>'説明＆入力'!$F115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'説明＆入力'!$C116</f>
        <v>0</v>
      </c>
      <c r="B22" s="266"/>
      <c r="C22" s="266"/>
      <c r="D22" s="266"/>
      <c r="E22" s="267"/>
      <c r="F22" s="268">
        <f>'説明＆入力'!$D116</f>
        <v>0</v>
      </c>
      <c r="G22" s="267"/>
      <c r="H22" s="315">
        <f>'説明＆入力'!$E116</f>
        <v>0</v>
      </c>
      <c r="I22" s="316"/>
      <c r="J22" s="317" t="str">
        <f>'説明＆入力'!$F116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'説明＆入力'!$C117</f>
        <v>0</v>
      </c>
      <c r="B23" s="266"/>
      <c r="C23" s="266"/>
      <c r="D23" s="266"/>
      <c r="E23" s="267"/>
      <c r="F23" s="268">
        <f>'説明＆入力'!$D117</f>
        <v>0</v>
      </c>
      <c r="G23" s="267"/>
      <c r="H23" s="315">
        <f>'説明＆入力'!$E117</f>
        <v>0</v>
      </c>
      <c r="I23" s="316"/>
      <c r="J23" s="317" t="str">
        <f>'説明＆入力'!$F117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'説明＆入力'!$C118</f>
        <v>0</v>
      </c>
      <c r="B24" s="266"/>
      <c r="C24" s="266"/>
      <c r="D24" s="266"/>
      <c r="E24" s="267"/>
      <c r="F24" s="268">
        <f>'説明＆入力'!$D118</f>
        <v>0</v>
      </c>
      <c r="G24" s="267"/>
      <c r="H24" s="315">
        <f>'説明＆入力'!$E118</f>
        <v>0</v>
      </c>
      <c r="I24" s="316"/>
      <c r="J24" s="317" t="str">
        <f>'説明＆入力'!$F118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'説明＆入力'!$C119</f>
        <v>0</v>
      </c>
      <c r="B25" s="266"/>
      <c r="C25" s="266"/>
      <c r="D25" s="266"/>
      <c r="E25" s="267"/>
      <c r="F25" s="268">
        <f>'説明＆入力'!$D119</f>
        <v>0</v>
      </c>
      <c r="G25" s="267"/>
      <c r="H25" s="315">
        <f>'説明＆入力'!$E119</f>
        <v>0</v>
      </c>
      <c r="I25" s="316"/>
      <c r="J25" s="317" t="str">
        <f>'説明＆入力'!$F119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'説明＆入力'!$C120</f>
        <v>0</v>
      </c>
      <c r="B26" s="266"/>
      <c r="C26" s="266"/>
      <c r="D26" s="266"/>
      <c r="E26" s="267"/>
      <c r="F26" s="268">
        <f>'説明＆入力'!$D120</f>
        <v>0</v>
      </c>
      <c r="G26" s="267"/>
      <c r="H26" s="315">
        <f>'説明＆入力'!$E120</f>
        <v>0</v>
      </c>
      <c r="I26" s="316"/>
      <c r="J26" s="317" t="str">
        <f>'説明＆入力'!$F120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'説明＆入力'!$C121</f>
        <v>0</v>
      </c>
      <c r="B27" s="266"/>
      <c r="C27" s="266"/>
      <c r="D27" s="266"/>
      <c r="E27" s="267"/>
      <c r="F27" s="268">
        <f>'説明＆入力'!$D121</f>
        <v>0</v>
      </c>
      <c r="G27" s="267"/>
      <c r="H27" s="315">
        <f>'説明＆入力'!$E121</f>
        <v>0</v>
      </c>
      <c r="I27" s="316"/>
      <c r="J27" s="317" t="str">
        <f>'説明＆入力'!$F121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'説明＆入力'!$C122</f>
        <v>0</v>
      </c>
      <c r="B28" s="266"/>
      <c r="C28" s="266"/>
      <c r="D28" s="266"/>
      <c r="E28" s="267"/>
      <c r="F28" s="268">
        <f>'説明＆入力'!$D122</f>
        <v>0</v>
      </c>
      <c r="G28" s="267"/>
      <c r="H28" s="315">
        <f>'説明＆入力'!$E122</f>
        <v>0</v>
      </c>
      <c r="I28" s="316"/>
      <c r="J28" s="317" t="str">
        <f>'説明＆入力'!$F122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'説明＆入力'!$C123</f>
        <v>0</v>
      </c>
      <c r="B29" s="266"/>
      <c r="C29" s="266"/>
      <c r="D29" s="266"/>
      <c r="E29" s="267"/>
      <c r="F29" s="268">
        <f>'説明＆入力'!$D123</f>
        <v>0</v>
      </c>
      <c r="G29" s="267"/>
      <c r="H29" s="315">
        <f>'説明＆入力'!$E123</f>
        <v>0</v>
      </c>
      <c r="I29" s="316"/>
      <c r="J29" s="317" t="str">
        <f>'説明＆入力'!$F123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'説明＆入力'!$C124</f>
        <v>0</v>
      </c>
      <c r="B30" s="266"/>
      <c r="C30" s="266"/>
      <c r="D30" s="266"/>
      <c r="E30" s="267"/>
      <c r="F30" s="268">
        <f>'説明＆入力'!$D124</f>
        <v>0</v>
      </c>
      <c r="G30" s="267"/>
      <c r="H30" s="315">
        <f>'説明＆入力'!$E124</f>
        <v>0</v>
      </c>
      <c r="I30" s="316"/>
      <c r="J30" s="317" t="str">
        <f>'説明＆入力'!$F124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'説明＆入力'!$C125</f>
        <v>0</v>
      </c>
      <c r="B31" s="266"/>
      <c r="C31" s="266"/>
      <c r="D31" s="266"/>
      <c r="E31" s="267"/>
      <c r="F31" s="268">
        <f>'説明＆入力'!$D125</f>
        <v>0</v>
      </c>
      <c r="G31" s="267"/>
      <c r="H31" s="315">
        <f>'説明＆入力'!$E125</f>
        <v>0</v>
      </c>
      <c r="I31" s="316"/>
      <c r="J31" s="317" t="str">
        <f>'説明＆入力'!$F125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'説明＆入力'!$C126</f>
        <v>0</v>
      </c>
      <c r="B32" s="266"/>
      <c r="C32" s="266"/>
      <c r="D32" s="266"/>
      <c r="E32" s="267"/>
      <c r="F32" s="268">
        <f>'説明＆入力'!$D126</f>
        <v>0</v>
      </c>
      <c r="G32" s="267"/>
      <c r="H32" s="315">
        <f>'説明＆入力'!$E126</f>
        <v>0</v>
      </c>
      <c r="I32" s="316"/>
      <c r="J32" s="317" t="str">
        <f>'説明＆入力'!$F126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'説明＆入力'!$C127</f>
        <v>0</v>
      </c>
      <c r="B33" s="266"/>
      <c r="C33" s="266"/>
      <c r="D33" s="266"/>
      <c r="E33" s="267"/>
      <c r="F33" s="268">
        <f>'説明＆入力'!$D127</f>
        <v>0</v>
      </c>
      <c r="G33" s="267"/>
      <c r="H33" s="315">
        <f>'説明＆入力'!$E127</f>
        <v>0</v>
      </c>
      <c r="I33" s="316"/>
      <c r="J33" s="317" t="str">
        <f>'説明＆入力'!$F127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'説明＆入力'!$C128</f>
        <v>0</v>
      </c>
      <c r="B34" s="266"/>
      <c r="C34" s="266"/>
      <c r="D34" s="266"/>
      <c r="E34" s="267"/>
      <c r="F34" s="268">
        <f>'説明＆入力'!$D128</f>
        <v>0</v>
      </c>
      <c r="G34" s="267"/>
      <c r="H34" s="315">
        <f>'説明＆入力'!$E128</f>
        <v>0</v>
      </c>
      <c r="I34" s="316"/>
      <c r="J34" s="317" t="str">
        <f>'説明＆入力'!$F128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'説明＆入力'!$C129</f>
        <v>0</v>
      </c>
      <c r="B35" s="297"/>
      <c r="C35" s="297"/>
      <c r="D35" s="297"/>
      <c r="E35" s="216"/>
      <c r="F35" s="215">
        <f>'説明＆入力'!$D129</f>
        <v>0</v>
      </c>
      <c r="G35" s="216"/>
      <c r="H35" s="320">
        <f>'説明＆入力'!$E129</f>
        <v>0</v>
      </c>
      <c r="I35" s="321"/>
      <c r="J35" s="322" t="str">
        <f>'説明＆入力'!$F129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</sheetPr>
  <dimension ref="A1:R67"/>
  <sheetViews>
    <sheetView showGridLines="0" showZeros="0" view="pageLayout" topLeftCell="A16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'説明＆入力'!$C130</f>
        <v>0</v>
      </c>
      <c r="B21" s="266"/>
      <c r="C21" s="266"/>
      <c r="D21" s="266"/>
      <c r="E21" s="267"/>
      <c r="F21" s="328">
        <f>'説明＆入力'!$D130</f>
        <v>0</v>
      </c>
      <c r="G21" s="328"/>
      <c r="H21" s="329">
        <f>'説明＆入力'!$E130</f>
        <v>0</v>
      </c>
      <c r="I21" s="329"/>
      <c r="J21" s="330" t="str">
        <f>'説明＆入力'!$F130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'説明＆入力'!$C131</f>
        <v>0</v>
      </c>
      <c r="B22" s="266"/>
      <c r="C22" s="266"/>
      <c r="D22" s="266"/>
      <c r="E22" s="267"/>
      <c r="F22" s="268">
        <f>'説明＆入力'!$D131</f>
        <v>0</v>
      </c>
      <c r="G22" s="267"/>
      <c r="H22" s="315">
        <f>'説明＆入力'!$E131</f>
        <v>0</v>
      </c>
      <c r="I22" s="316"/>
      <c r="J22" s="317" t="str">
        <f>'説明＆入力'!$F131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'説明＆入力'!$C132</f>
        <v>0</v>
      </c>
      <c r="B23" s="266"/>
      <c r="C23" s="266"/>
      <c r="D23" s="266"/>
      <c r="E23" s="267"/>
      <c r="F23" s="268">
        <f>'説明＆入力'!$D132</f>
        <v>0</v>
      </c>
      <c r="G23" s="267"/>
      <c r="H23" s="315">
        <f>'説明＆入力'!$E132</f>
        <v>0</v>
      </c>
      <c r="I23" s="316"/>
      <c r="J23" s="317" t="str">
        <f>'説明＆入力'!$F132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'説明＆入力'!$C133</f>
        <v>0</v>
      </c>
      <c r="B24" s="266"/>
      <c r="C24" s="266"/>
      <c r="D24" s="266"/>
      <c r="E24" s="267"/>
      <c r="F24" s="268">
        <f>'説明＆入力'!$D133</f>
        <v>0</v>
      </c>
      <c r="G24" s="267"/>
      <c r="H24" s="315">
        <f>'説明＆入力'!$E133</f>
        <v>0</v>
      </c>
      <c r="I24" s="316"/>
      <c r="J24" s="317" t="str">
        <f>'説明＆入力'!$F133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'説明＆入力'!$C134</f>
        <v>0</v>
      </c>
      <c r="B25" s="266"/>
      <c r="C25" s="266"/>
      <c r="D25" s="266"/>
      <c r="E25" s="267"/>
      <c r="F25" s="268">
        <f>'説明＆入力'!$D134</f>
        <v>0</v>
      </c>
      <c r="G25" s="267"/>
      <c r="H25" s="315">
        <f>'説明＆入力'!$E134</f>
        <v>0</v>
      </c>
      <c r="I25" s="316"/>
      <c r="J25" s="317" t="str">
        <f>'説明＆入力'!$F134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'説明＆入力'!$C135</f>
        <v>0</v>
      </c>
      <c r="B26" s="266"/>
      <c r="C26" s="266"/>
      <c r="D26" s="266"/>
      <c r="E26" s="267"/>
      <c r="F26" s="268">
        <f>'説明＆入力'!$D135</f>
        <v>0</v>
      </c>
      <c r="G26" s="267"/>
      <c r="H26" s="315">
        <f>'説明＆入力'!$E135</f>
        <v>0</v>
      </c>
      <c r="I26" s="316"/>
      <c r="J26" s="317" t="str">
        <f>'説明＆入力'!$F135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'説明＆入力'!$C136</f>
        <v>0</v>
      </c>
      <c r="B27" s="266"/>
      <c r="C27" s="266"/>
      <c r="D27" s="266"/>
      <c r="E27" s="267"/>
      <c r="F27" s="268">
        <f>'説明＆入力'!$D136</f>
        <v>0</v>
      </c>
      <c r="G27" s="267"/>
      <c r="H27" s="315">
        <f>'説明＆入力'!$E136</f>
        <v>0</v>
      </c>
      <c r="I27" s="316"/>
      <c r="J27" s="317" t="str">
        <f>'説明＆入力'!$F136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'説明＆入力'!$C137</f>
        <v>0</v>
      </c>
      <c r="B28" s="266"/>
      <c r="C28" s="266"/>
      <c r="D28" s="266"/>
      <c r="E28" s="267"/>
      <c r="F28" s="268">
        <f>'説明＆入力'!$D137</f>
        <v>0</v>
      </c>
      <c r="G28" s="267"/>
      <c r="H28" s="315">
        <f>'説明＆入力'!$E137</f>
        <v>0</v>
      </c>
      <c r="I28" s="316"/>
      <c r="J28" s="317" t="str">
        <f>'説明＆入力'!$F137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'説明＆入力'!$C138</f>
        <v>0</v>
      </c>
      <c r="B29" s="266"/>
      <c r="C29" s="266"/>
      <c r="D29" s="266"/>
      <c r="E29" s="267"/>
      <c r="F29" s="268">
        <f>'説明＆入力'!$D138</f>
        <v>0</v>
      </c>
      <c r="G29" s="267"/>
      <c r="H29" s="315">
        <f>'説明＆入力'!$E138</f>
        <v>0</v>
      </c>
      <c r="I29" s="316"/>
      <c r="J29" s="317" t="str">
        <f>'説明＆入力'!$F138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'説明＆入力'!$C139</f>
        <v>0</v>
      </c>
      <c r="B30" s="266"/>
      <c r="C30" s="266"/>
      <c r="D30" s="266"/>
      <c r="E30" s="267"/>
      <c r="F30" s="268">
        <f>'説明＆入力'!$D139</f>
        <v>0</v>
      </c>
      <c r="G30" s="267"/>
      <c r="H30" s="315">
        <f>'説明＆入力'!$E139</f>
        <v>0</v>
      </c>
      <c r="I30" s="316"/>
      <c r="J30" s="317" t="str">
        <f>'説明＆入力'!$F139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'説明＆入力'!$C140</f>
        <v>0</v>
      </c>
      <c r="B31" s="266"/>
      <c r="C31" s="266"/>
      <c r="D31" s="266"/>
      <c r="E31" s="267"/>
      <c r="F31" s="268">
        <f>'説明＆入力'!$D140</f>
        <v>0</v>
      </c>
      <c r="G31" s="267"/>
      <c r="H31" s="315">
        <f>'説明＆入力'!$E140</f>
        <v>0</v>
      </c>
      <c r="I31" s="316"/>
      <c r="J31" s="317" t="str">
        <f>'説明＆入力'!$F140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'説明＆入力'!$C141</f>
        <v>0</v>
      </c>
      <c r="B32" s="266"/>
      <c r="C32" s="266"/>
      <c r="D32" s="266"/>
      <c r="E32" s="267"/>
      <c r="F32" s="268">
        <f>'説明＆入力'!$D141</f>
        <v>0</v>
      </c>
      <c r="G32" s="267"/>
      <c r="H32" s="315">
        <f>'説明＆入力'!$E141</f>
        <v>0</v>
      </c>
      <c r="I32" s="316"/>
      <c r="J32" s="317" t="str">
        <f>'説明＆入力'!$F141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'説明＆入力'!$C142</f>
        <v>0</v>
      </c>
      <c r="B33" s="266"/>
      <c r="C33" s="266"/>
      <c r="D33" s="266"/>
      <c r="E33" s="267"/>
      <c r="F33" s="268">
        <f>'説明＆入力'!$D142</f>
        <v>0</v>
      </c>
      <c r="G33" s="267"/>
      <c r="H33" s="315">
        <f>'説明＆入力'!$E142</f>
        <v>0</v>
      </c>
      <c r="I33" s="316"/>
      <c r="J33" s="317" t="str">
        <f>'説明＆入力'!$F142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'説明＆入力'!$C143</f>
        <v>0</v>
      </c>
      <c r="B34" s="266"/>
      <c r="C34" s="266"/>
      <c r="D34" s="266"/>
      <c r="E34" s="267"/>
      <c r="F34" s="268">
        <f>'説明＆入力'!$D143</f>
        <v>0</v>
      </c>
      <c r="G34" s="267"/>
      <c r="H34" s="315">
        <f>'説明＆入力'!$E143</f>
        <v>0</v>
      </c>
      <c r="I34" s="316"/>
      <c r="J34" s="317" t="str">
        <f>'説明＆入力'!$F143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'説明＆入力'!$C144</f>
        <v>0</v>
      </c>
      <c r="B35" s="297"/>
      <c r="C35" s="297"/>
      <c r="D35" s="297"/>
      <c r="E35" s="216"/>
      <c r="F35" s="215">
        <f>'説明＆入力'!$D144</f>
        <v>0</v>
      </c>
      <c r="G35" s="216"/>
      <c r="H35" s="320">
        <f>'説明＆入力'!$E144</f>
        <v>0</v>
      </c>
      <c r="I35" s="321"/>
      <c r="J35" s="322" t="str">
        <f>'説明＆入力'!$F144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C000"/>
  </sheetPr>
  <dimension ref="A1:R67"/>
  <sheetViews>
    <sheetView showGridLines="0" showZeros="0" view="pageLayout" topLeftCell="A22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'説明＆入力'!$C145</f>
        <v>0</v>
      </c>
      <c r="B21" s="266"/>
      <c r="C21" s="266"/>
      <c r="D21" s="266"/>
      <c r="E21" s="267"/>
      <c r="F21" s="328">
        <f>'説明＆入力'!$D145</f>
        <v>0</v>
      </c>
      <c r="G21" s="328"/>
      <c r="H21" s="329">
        <f>'説明＆入力'!$E145</f>
        <v>0</v>
      </c>
      <c r="I21" s="329"/>
      <c r="J21" s="330" t="str">
        <f>'説明＆入力'!$F145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'説明＆入力'!$C146</f>
        <v>0</v>
      </c>
      <c r="B22" s="266"/>
      <c r="C22" s="266"/>
      <c r="D22" s="266"/>
      <c r="E22" s="267"/>
      <c r="F22" s="268">
        <f>'説明＆入力'!$D146</f>
        <v>0</v>
      </c>
      <c r="G22" s="267"/>
      <c r="H22" s="315">
        <f>'説明＆入力'!$E146</f>
        <v>0</v>
      </c>
      <c r="I22" s="316"/>
      <c r="J22" s="317" t="str">
        <f>'説明＆入力'!$F146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'説明＆入力'!$C147</f>
        <v>0</v>
      </c>
      <c r="B23" s="266"/>
      <c r="C23" s="266"/>
      <c r="D23" s="266"/>
      <c r="E23" s="267"/>
      <c r="F23" s="268">
        <f>'説明＆入力'!$D147</f>
        <v>0</v>
      </c>
      <c r="G23" s="267"/>
      <c r="H23" s="315">
        <f>'説明＆入力'!$E147</f>
        <v>0</v>
      </c>
      <c r="I23" s="316"/>
      <c r="J23" s="317" t="str">
        <f>'説明＆入力'!$F147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'説明＆入力'!$C148</f>
        <v>0</v>
      </c>
      <c r="B24" s="266"/>
      <c r="C24" s="266"/>
      <c r="D24" s="266"/>
      <c r="E24" s="267"/>
      <c r="F24" s="268">
        <f>'説明＆入力'!$D148</f>
        <v>0</v>
      </c>
      <c r="G24" s="267"/>
      <c r="H24" s="315">
        <f>'説明＆入力'!$E148</f>
        <v>0</v>
      </c>
      <c r="I24" s="316"/>
      <c r="J24" s="317" t="str">
        <f>'説明＆入力'!$F148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'説明＆入力'!$C149</f>
        <v>0</v>
      </c>
      <c r="B25" s="266"/>
      <c r="C25" s="266"/>
      <c r="D25" s="266"/>
      <c r="E25" s="267"/>
      <c r="F25" s="268">
        <f>'説明＆入力'!$D149</f>
        <v>0</v>
      </c>
      <c r="G25" s="267"/>
      <c r="H25" s="315">
        <f>'説明＆入力'!$E149</f>
        <v>0</v>
      </c>
      <c r="I25" s="316"/>
      <c r="J25" s="317" t="str">
        <f>'説明＆入力'!$F149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'説明＆入力'!$C150</f>
        <v>0</v>
      </c>
      <c r="B26" s="266"/>
      <c r="C26" s="266"/>
      <c r="D26" s="266"/>
      <c r="E26" s="267"/>
      <c r="F26" s="268">
        <f>'説明＆入力'!$D150</f>
        <v>0</v>
      </c>
      <c r="G26" s="267"/>
      <c r="H26" s="315">
        <f>'説明＆入力'!$E150</f>
        <v>0</v>
      </c>
      <c r="I26" s="316"/>
      <c r="J26" s="317" t="str">
        <f>'説明＆入力'!$F150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'説明＆入力'!$C151</f>
        <v>0</v>
      </c>
      <c r="B27" s="266"/>
      <c r="C27" s="266"/>
      <c r="D27" s="266"/>
      <c r="E27" s="267"/>
      <c r="F27" s="268">
        <f>'説明＆入力'!$D151</f>
        <v>0</v>
      </c>
      <c r="G27" s="267"/>
      <c r="H27" s="315">
        <f>'説明＆入力'!$E151</f>
        <v>0</v>
      </c>
      <c r="I27" s="316"/>
      <c r="J27" s="317" t="str">
        <f>'説明＆入力'!$F151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'説明＆入力'!$C152</f>
        <v>0</v>
      </c>
      <c r="B28" s="266"/>
      <c r="C28" s="266"/>
      <c r="D28" s="266"/>
      <c r="E28" s="267"/>
      <c r="F28" s="268">
        <f>'説明＆入力'!$D152</f>
        <v>0</v>
      </c>
      <c r="G28" s="267"/>
      <c r="H28" s="315">
        <f>'説明＆入力'!$E152</f>
        <v>0</v>
      </c>
      <c r="I28" s="316"/>
      <c r="J28" s="317" t="str">
        <f>'説明＆入力'!$F152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'説明＆入力'!$C153</f>
        <v>0</v>
      </c>
      <c r="B29" s="266"/>
      <c r="C29" s="266"/>
      <c r="D29" s="266"/>
      <c r="E29" s="267"/>
      <c r="F29" s="268">
        <f>'説明＆入力'!$D153</f>
        <v>0</v>
      </c>
      <c r="G29" s="267"/>
      <c r="H29" s="315">
        <f>'説明＆入力'!$E153</f>
        <v>0</v>
      </c>
      <c r="I29" s="316"/>
      <c r="J29" s="317" t="str">
        <f>'説明＆入力'!$F153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'説明＆入力'!$C154</f>
        <v>0</v>
      </c>
      <c r="B30" s="266"/>
      <c r="C30" s="266"/>
      <c r="D30" s="266"/>
      <c r="E30" s="267"/>
      <c r="F30" s="268">
        <f>'説明＆入力'!$D154</f>
        <v>0</v>
      </c>
      <c r="G30" s="267"/>
      <c r="H30" s="315">
        <f>'説明＆入力'!$E154</f>
        <v>0</v>
      </c>
      <c r="I30" s="316"/>
      <c r="J30" s="317" t="str">
        <f>'説明＆入力'!$F154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'説明＆入力'!$C155</f>
        <v>0</v>
      </c>
      <c r="B31" s="266"/>
      <c r="C31" s="266"/>
      <c r="D31" s="266"/>
      <c r="E31" s="267"/>
      <c r="F31" s="268">
        <f>'説明＆入力'!$D155</f>
        <v>0</v>
      </c>
      <c r="G31" s="267"/>
      <c r="H31" s="315">
        <f>'説明＆入力'!$E155</f>
        <v>0</v>
      </c>
      <c r="I31" s="316"/>
      <c r="J31" s="317" t="str">
        <f>'説明＆入力'!$F155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'説明＆入力'!$C156</f>
        <v>0</v>
      </c>
      <c r="B32" s="266"/>
      <c r="C32" s="266"/>
      <c r="D32" s="266"/>
      <c r="E32" s="267"/>
      <c r="F32" s="268">
        <f>'説明＆入力'!$D156</f>
        <v>0</v>
      </c>
      <c r="G32" s="267"/>
      <c r="H32" s="315">
        <f>'説明＆入力'!$E156</f>
        <v>0</v>
      </c>
      <c r="I32" s="316"/>
      <c r="J32" s="317" t="str">
        <f>'説明＆入力'!$F156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'説明＆入力'!$C157</f>
        <v>0</v>
      </c>
      <c r="B33" s="266"/>
      <c r="C33" s="266"/>
      <c r="D33" s="266"/>
      <c r="E33" s="267"/>
      <c r="F33" s="268">
        <f>'説明＆入力'!$D157</f>
        <v>0</v>
      </c>
      <c r="G33" s="267"/>
      <c r="H33" s="315">
        <f>'説明＆入力'!$E157</f>
        <v>0</v>
      </c>
      <c r="I33" s="316"/>
      <c r="J33" s="317" t="str">
        <f>'説明＆入力'!$F157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'説明＆入力'!$C158</f>
        <v>0</v>
      </c>
      <c r="B34" s="266"/>
      <c r="C34" s="266"/>
      <c r="D34" s="266"/>
      <c r="E34" s="267"/>
      <c r="F34" s="268">
        <f>'説明＆入力'!$D158</f>
        <v>0</v>
      </c>
      <c r="G34" s="267"/>
      <c r="H34" s="315">
        <f>'説明＆入力'!$E158</f>
        <v>0</v>
      </c>
      <c r="I34" s="316"/>
      <c r="J34" s="317" t="str">
        <f>'説明＆入力'!$F158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'説明＆入力'!$C159</f>
        <v>0</v>
      </c>
      <c r="B35" s="297"/>
      <c r="C35" s="297"/>
      <c r="D35" s="297"/>
      <c r="E35" s="216"/>
      <c r="F35" s="215">
        <f>'説明＆入力'!$D159</f>
        <v>0</v>
      </c>
      <c r="G35" s="216"/>
      <c r="H35" s="320">
        <f>'説明＆入力'!$E159</f>
        <v>0</v>
      </c>
      <c r="I35" s="321"/>
      <c r="J35" s="322" t="str">
        <f>'説明＆入力'!$F159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R67"/>
  <sheetViews>
    <sheetView showGridLines="0" showZeros="0" view="pageLayout" topLeftCell="A19" zoomScaleNormal="100" workbookViewId="0">
      <selection activeCell="J25" sqref="J25:N25"/>
    </sheetView>
  </sheetViews>
  <sheetFormatPr defaultRowHeight="13.5"/>
  <cols>
    <col min="1" max="18" width="5.625" style="4" customWidth="1"/>
    <col min="19" max="16384" width="9" style="4"/>
  </cols>
  <sheetData>
    <row r="1" spans="1:18" ht="15" customHeight="1">
      <c r="A1" s="343" t="s">
        <v>24</v>
      </c>
      <c r="B1" s="343"/>
      <c r="C1" s="343"/>
      <c r="D1" s="343"/>
    </row>
    <row r="2" spans="1:18" ht="13.5" customHeight="1">
      <c r="A2" s="5"/>
      <c r="B2" s="5"/>
      <c r="C2" s="5"/>
    </row>
    <row r="3" spans="1:18" ht="13.5" customHeight="1">
      <c r="A3" s="344" t="s"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3"/>
    </row>
    <row r="4" spans="1:18" ht="13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13"/>
    </row>
    <row r="5" spans="1:18" ht="13.5" customHeight="1"/>
    <row r="6" spans="1:18" ht="17.25" customHeight="1">
      <c r="A6" s="345" t="s">
        <v>44</v>
      </c>
      <c r="B6" s="345"/>
      <c r="C6" s="345"/>
      <c r="D6" s="345"/>
      <c r="E6" s="34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8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8" ht="18" customHeight="1">
      <c r="A8" s="345" t="s">
        <v>43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</row>
    <row r="9" spans="1:18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9"/>
    </row>
    <row r="10" spans="1:18" ht="15" customHeight="1">
      <c r="A10" s="16"/>
      <c r="B10" s="16"/>
      <c r="C10" s="16"/>
      <c r="D10" s="16"/>
      <c r="E10" s="16"/>
      <c r="F10" s="16"/>
      <c r="G10" s="16"/>
      <c r="H10" s="16"/>
      <c r="I10" s="338" t="s">
        <v>18</v>
      </c>
      <c r="J10" s="338"/>
      <c r="K10" s="338"/>
      <c r="L10" s="31"/>
      <c r="M10" s="339" t="str">
        <f>IF(ISBLANK('説明＆入力'!$D21),"令和     年     月     日",TEXT('説明＆入力'!D21,"ggg   e 年   m 月   d 日"))</f>
        <v>令和     年     月     日</v>
      </c>
      <c r="N10" s="339"/>
      <c r="O10" s="339"/>
      <c r="P10" s="339"/>
      <c r="Q10" s="339"/>
    </row>
    <row r="11" spans="1:18" ht="15" customHeight="1">
      <c r="A11" s="16"/>
      <c r="B11" s="16"/>
      <c r="C11" s="16"/>
      <c r="D11" s="16"/>
      <c r="E11" s="16"/>
      <c r="F11" s="16"/>
      <c r="G11" s="16"/>
      <c r="H11" s="16"/>
      <c r="I11" s="338" t="s">
        <v>19</v>
      </c>
      <c r="J11" s="338"/>
      <c r="K11" s="338"/>
      <c r="L11" s="31"/>
      <c r="M11" s="339" t="str">
        <f>IF(ISBLANK('説明＆入力'!$D22),"令和     年     月     日",TEXT('説明＆入力'!D22,"ggg   e 年   m 月   d 日"))</f>
        <v>令和     年     月     日</v>
      </c>
      <c r="N11" s="339"/>
      <c r="O11" s="339"/>
      <c r="P11" s="339"/>
      <c r="Q11" s="339"/>
    </row>
    <row r="12" spans="1:18" ht="15" customHeight="1">
      <c r="A12" s="16"/>
      <c r="B12" s="16"/>
      <c r="C12" s="16"/>
      <c r="D12" s="16"/>
      <c r="E12" s="16"/>
      <c r="F12" s="16"/>
      <c r="G12" s="16"/>
      <c r="H12" s="16"/>
      <c r="I12" s="338" t="s">
        <v>51</v>
      </c>
      <c r="J12" s="338"/>
      <c r="K12" s="338"/>
      <c r="L12" s="31"/>
      <c r="M12" s="339" t="str">
        <f>IF(ISBLANK('説明＆入力'!$D23),"",'説明＆入力'!$D23)</f>
        <v/>
      </c>
      <c r="N12" s="339"/>
      <c r="O12" s="339"/>
      <c r="P12" s="339"/>
      <c r="Q12" s="339"/>
    </row>
    <row r="13" spans="1:18" ht="15" customHeight="1">
      <c r="A13" s="16"/>
      <c r="B13" s="16"/>
      <c r="C13" s="16"/>
      <c r="D13" s="16"/>
      <c r="E13" s="16"/>
      <c r="F13" s="16"/>
      <c r="G13" s="16"/>
      <c r="H13" s="16"/>
      <c r="I13" s="338" t="s">
        <v>20</v>
      </c>
      <c r="J13" s="338"/>
      <c r="K13" s="338"/>
      <c r="L13" s="31"/>
      <c r="M13" s="339" t="str">
        <f>IF(ISBLANK('説明＆入力'!$D24),"",'説明＆入力'!$D24)</f>
        <v/>
      </c>
      <c r="N13" s="339"/>
      <c r="O13" s="339"/>
      <c r="P13" s="339"/>
      <c r="Q13" s="339"/>
    </row>
    <row r="14" spans="1:18" ht="15" customHeight="1">
      <c r="A14" s="16"/>
      <c r="B14" s="16"/>
      <c r="C14" s="16"/>
      <c r="D14" s="16"/>
      <c r="E14" s="16"/>
      <c r="F14" s="16"/>
      <c r="G14" s="16"/>
      <c r="H14" s="16"/>
      <c r="I14" s="338" t="s">
        <v>21</v>
      </c>
      <c r="J14" s="338"/>
      <c r="K14" s="338"/>
      <c r="L14" s="31"/>
      <c r="M14" s="339" t="str">
        <f>IF(ISBLANK('説明＆入力'!$D24),"",'説明＆入力'!$D25)</f>
        <v/>
      </c>
      <c r="N14" s="339"/>
      <c r="O14" s="339"/>
      <c r="P14" s="339"/>
      <c r="Q14" s="16" t="s">
        <v>8</v>
      </c>
    </row>
    <row r="15" spans="1:18" ht="15" customHeight="1">
      <c r="A15" s="16"/>
      <c r="B15" s="16"/>
      <c r="C15" s="16"/>
      <c r="D15" s="16"/>
      <c r="E15" s="16"/>
      <c r="F15" s="16"/>
      <c r="G15" s="16"/>
      <c r="H15" s="16"/>
      <c r="I15" s="338" t="s">
        <v>22</v>
      </c>
      <c r="J15" s="338"/>
      <c r="K15" s="338"/>
      <c r="L15" s="31"/>
      <c r="M15" s="339" t="str">
        <f>IF(ISBLANK('説明＆入力'!$D25),"",'説明＆入力'!$D26)</f>
        <v/>
      </c>
      <c r="N15" s="339"/>
      <c r="O15" s="339"/>
      <c r="P15" s="339"/>
      <c r="Q15" s="16" t="s">
        <v>23</v>
      </c>
    </row>
    <row r="16" spans="1:18" ht="13.5" customHeight="1" thickBot="1">
      <c r="A16" s="338" t="s">
        <v>52</v>
      </c>
      <c r="B16" s="338"/>
      <c r="C16" s="338"/>
      <c r="D16" s="338"/>
      <c r="E16" s="338"/>
      <c r="F16" s="338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>
      <c r="A17" s="340" t="s">
        <v>3</v>
      </c>
      <c r="B17" s="341"/>
      <c r="C17" s="341"/>
      <c r="D17" s="341">
        <f>'説明＆入力'!D$28</f>
        <v>0</v>
      </c>
      <c r="E17" s="341"/>
      <c r="F17" s="341"/>
      <c r="G17" s="341"/>
      <c r="H17" s="341"/>
      <c r="I17" s="341"/>
      <c r="J17" s="341" t="s">
        <v>4</v>
      </c>
      <c r="K17" s="341"/>
      <c r="L17" s="341"/>
      <c r="M17" s="341"/>
      <c r="N17" s="341">
        <f>'説明＆入力'!D$29</f>
        <v>0</v>
      </c>
      <c r="O17" s="341"/>
      <c r="P17" s="341"/>
      <c r="Q17" s="342"/>
    </row>
    <row r="18" spans="1:17" ht="15" customHeight="1" thickBot="1">
      <c r="A18" s="332" t="s">
        <v>5</v>
      </c>
      <c r="B18" s="333"/>
      <c r="C18" s="333">
        <f>'説明＆入力'!$D$30</f>
        <v>0</v>
      </c>
      <c r="D18" s="333"/>
      <c r="E18" s="333"/>
      <c r="F18" s="333" t="s">
        <v>6</v>
      </c>
      <c r="G18" s="333"/>
      <c r="H18" s="333">
        <f>'説明＆入力'!$D$31</f>
        <v>0</v>
      </c>
      <c r="I18" s="333"/>
      <c r="J18" s="333"/>
      <c r="K18" s="333"/>
      <c r="L18" s="334" t="s">
        <v>7</v>
      </c>
      <c r="M18" s="335"/>
      <c r="N18" s="336"/>
      <c r="O18" s="333">
        <f>'説明＆入力'!D32</f>
        <v>0</v>
      </c>
      <c r="P18" s="333"/>
      <c r="Q18" s="337"/>
    </row>
    <row r="19" spans="1:17" ht="1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 customHeight="1">
      <c r="A20" s="325" t="s">
        <v>16</v>
      </c>
      <c r="B20" s="326"/>
      <c r="C20" s="326"/>
      <c r="D20" s="326"/>
      <c r="E20" s="326"/>
      <c r="F20" s="326" t="s">
        <v>53</v>
      </c>
      <c r="G20" s="326"/>
      <c r="H20" s="326" t="s">
        <v>17</v>
      </c>
      <c r="I20" s="326"/>
      <c r="J20" s="326" t="s">
        <v>27</v>
      </c>
      <c r="K20" s="326"/>
      <c r="L20" s="326"/>
      <c r="M20" s="326"/>
      <c r="N20" s="327"/>
      <c r="O20" s="265" t="s">
        <v>54</v>
      </c>
      <c r="P20" s="266"/>
      <c r="Q20" s="267"/>
    </row>
    <row r="21" spans="1:17" ht="15" customHeight="1">
      <c r="A21" s="265">
        <f>'説明＆入力'!$C160</f>
        <v>0</v>
      </c>
      <c r="B21" s="266"/>
      <c r="C21" s="266"/>
      <c r="D21" s="266"/>
      <c r="E21" s="267"/>
      <c r="F21" s="328">
        <f>'説明＆入力'!$D160</f>
        <v>0</v>
      </c>
      <c r="G21" s="328"/>
      <c r="H21" s="329">
        <f>'説明＆入力'!$E160</f>
        <v>0</v>
      </c>
      <c r="I21" s="329"/>
      <c r="J21" s="330" t="str">
        <f>'説明＆入力'!$F160</f>
        <v/>
      </c>
      <c r="K21" s="330"/>
      <c r="L21" s="330"/>
      <c r="M21" s="330"/>
      <c r="N21" s="331"/>
      <c r="O21" s="265"/>
      <c r="P21" s="266"/>
      <c r="Q21" s="267"/>
    </row>
    <row r="22" spans="1:17" ht="15" customHeight="1">
      <c r="A22" s="265">
        <f>'説明＆入力'!$C161</f>
        <v>0</v>
      </c>
      <c r="B22" s="266"/>
      <c r="C22" s="266"/>
      <c r="D22" s="266"/>
      <c r="E22" s="267"/>
      <c r="F22" s="268">
        <f>'説明＆入力'!$D161</f>
        <v>0</v>
      </c>
      <c r="G22" s="267"/>
      <c r="H22" s="315">
        <f>'説明＆入力'!$E161</f>
        <v>0</v>
      </c>
      <c r="I22" s="316"/>
      <c r="J22" s="317" t="str">
        <f>'説明＆入力'!$F161</f>
        <v/>
      </c>
      <c r="K22" s="318"/>
      <c r="L22" s="318"/>
      <c r="M22" s="318"/>
      <c r="N22" s="319"/>
      <c r="O22" s="265"/>
      <c r="P22" s="266"/>
      <c r="Q22" s="267"/>
    </row>
    <row r="23" spans="1:17" ht="15" customHeight="1">
      <c r="A23" s="265">
        <f>'説明＆入力'!$C162</f>
        <v>0</v>
      </c>
      <c r="B23" s="266"/>
      <c r="C23" s="266"/>
      <c r="D23" s="266"/>
      <c r="E23" s="267"/>
      <c r="F23" s="268">
        <f>'説明＆入力'!$D162</f>
        <v>0</v>
      </c>
      <c r="G23" s="267"/>
      <c r="H23" s="315">
        <f>'説明＆入力'!$E162</f>
        <v>0</v>
      </c>
      <c r="I23" s="316"/>
      <c r="J23" s="317" t="str">
        <f>'説明＆入力'!$F162</f>
        <v/>
      </c>
      <c r="K23" s="318"/>
      <c r="L23" s="318"/>
      <c r="M23" s="318"/>
      <c r="N23" s="319"/>
      <c r="O23" s="265"/>
      <c r="P23" s="266"/>
      <c r="Q23" s="267"/>
    </row>
    <row r="24" spans="1:17" ht="15" customHeight="1">
      <c r="A24" s="265">
        <f>'説明＆入力'!$C163</f>
        <v>0</v>
      </c>
      <c r="B24" s="266"/>
      <c r="C24" s="266"/>
      <c r="D24" s="266"/>
      <c r="E24" s="267"/>
      <c r="F24" s="268">
        <f>'説明＆入力'!$D163</f>
        <v>0</v>
      </c>
      <c r="G24" s="267"/>
      <c r="H24" s="315">
        <f>'説明＆入力'!$E163</f>
        <v>0</v>
      </c>
      <c r="I24" s="316"/>
      <c r="J24" s="317" t="str">
        <f>'説明＆入力'!$F163</f>
        <v/>
      </c>
      <c r="K24" s="318"/>
      <c r="L24" s="318"/>
      <c r="M24" s="318"/>
      <c r="N24" s="319"/>
      <c r="O24" s="265"/>
      <c r="P24" s="266"/>
      <c r="Q24" s="267"/>
    </row>
    <row r="25" spans="1:17" ht="15" customHeight="1">
      <c r="A25" s="265">
        <f>'説明＆入力'!$C164</f>
        <v>0</v>
      </c>
      <c r="B25" s="266"/>
      <c r="C25" s="266"/>
      <c r="D25" s="266"/>
      <c r="E25" s="267"/>
      <c r="F25" s="268">
        <f>'説明＆入力'!$D164</f>
        <v>0</v>
      </c>
      <c r="G25" s="267"/>
      <c r="H25" s="315">
        <f>'説明＆入力'!$E164</f>
        <v>0</v>
      </c>
      <c r="I25" s="316"/>
      <c r="J25" s="317" t="str">
        <f>'説明＆入力'!$F164</f>
        <v/>
      </c>
      <c r="K25" s="318"/>
      <c r="L25" s="318"/>
      <c r="M25" s="318"/>
      <c r="N25" s="319"/>
      <c r="O25" s="265"/>
      <c r="P25" s="266"/>
      <c r="Q25" s="267"/>
    </row>
    <row r="26" spans="1:17" ht="15" customHeight="1">
      <c r="A26" s="265">
        <f>'説明＆入力'!$C165</f>
        <v>0</v>
      </c>
      <c r="B26" s="266"/>
      <c r="C26" s="266"/>
      <c r="D26" s="266"/>
      <c r="E26" s="267"/>
      <c r="F26" s="268">
        <f>'説明＆入力'!$D165</f>
        <v>0</v>
      </c>
      <c r="G26" s="267"/>
      <c r="H26" s="315">
        <f>'説明＆入力'!$E165</f>
        <v>0</v>
      </c>
      <c r="I26" s="316"/>
      <c r="J26" s="317" t="str">
        <f>'説明＆入力'!$F165</f>
        <v/>
      </c>
      <c r="K26" s="318"/>
      <c r="L26" s="318"/>
      <c r="M26" s="318"/>
      <c r="N26" s="319"/>
      <c r="O26" s="265"/>
      <c r="P26" s="266"/>
      <c r="Q26" s="267"/>
    </row>
    <row r="27" spans="1:17" ht="15" customHeight="1">
      <c r="A27" s="265">
        <f>'説明＆入力'!$C166</f>
        <v>0</v>
      </c>
      <c r="B27" s="266"/>
      <c r="C27" s="266"/>
      <c r="D27" s="266"/>
      <c r="E27" s="267"/>
      <c r="F27" s="268">
        <f>'説明＆入力'!$D166</f>
        <v>0</v>
      </c>
      <c r="G27" s="267"/>
      <c r="H27" s="315">
        <f>'説明＆入力'!$E166</f>
        <v>0</v>
      </c>
      <c r="I27" s="316"/>
      <c r="J27" s="317" t="str">
        <f>'説明＆入力'!$F166</f>
        <v/>
      </c>
      <c r="K27" s="318"/>
      <c r="L27" s="318"/>
      <c r="M27" s="318"/>
      <c r="N27" s="319"/>
      <c r="O27" s="265"/>
      <c r="P27" s="266"/>
      <c r="Q27" s="267"/>
    </row>
    <row r="28" spans="1:17" ht="15" customHeight="1">
      <c r="A28" s="265">
        <f>'説明＆入力'!$C167</f>
        <v>0</v>
      </c>
      <c r="B28" s="266"/>
      <c r="C28" s="266"/>
      <c r="D28" s="266"/>
      <c r="E28" s="267"/>
      <c r="F28" s="268">
        <f>'説明＆入力'!$D167</f>
        <v>0</v>
      </c>
      <c r="G28" s="267"/>
      <c r="H28" s="315">
        <f>'説明＆入力'!$E167</f>
        <v>0</v>
      </c>
      <c r="I28" s="316"/>
      <c r="J28" s="317" t="str">
        <f>'説明＆入力'!$F167</f>
        <v/>
      </c>
      <c r="K28" s="318"/>
      <c r="L28" s="318"/>
      <c r="M28" s="318"/>
      <c r="N28" s="319"/>
      <c r="O28" s="265"/>
      <c r="P28" s="266"/>
      <c r="Q28" s="267"/>
    </row>
    <row r="29" spans="1:17" ht="15" customHeight="1">
      <c r="A29" s="265">
        <f>'説明＆入力'!$C168</f>
        <v>0</v>
      </c>
      <c r="B29" s="266"/>
      <c r="C29" s="266"/>
      <c r="D29" s="266"/>
      <c r="E29" s="267"/>
      <c r="F29" s="268">
        <f>'説明＆入力'!$D168</f>
        <v>0</v>
      </c>
      <c r="G29" s="267"/>
      <c r="H29" s="315">
        <f>'説明＆入力'!$E168</f>
        <v>0</v>
      </c>
      <c r="I29" s="316"/>
      <c r="J29" s="317" t="str">
        <f>'説明＆入力'!$F168</f>
        <v/>
      </c>
      <c r="K29" s="318"/>
      <c r="L29" s="318"/>
      <c r="M29" s="318"/>
      <c r="N29" s="319"/>
      <c r="O29" s="265"/>
      <c r="P29" s="266"/>
      <c r="Q29" s="267"/>
    </row>
    <row r="30" spans="1:17" ht="15" customHeight="1">
      <c r="A30" s="265">
        <f>'説明＆入力'!$C169</f>
        <v>0</v>
      </c>
      <c r="B30" s="266"/>
      <c r="C30" s="266"/>
      <c r="D30" s="266"/>
      <c r="E30" s="267"/>
      <c r="F30" s="268">
        <f>'説明＆入力'!$D169</f>
        <v>0</v>
      </c>
      <c r="G30" s="267"/>
      <c r="H30" s="315">
        <f>'説明＆入力'!$E169</f>
        <v>0</v>
      </c>
      <c r="I30" s="316"/>
      <c r="J30" s="317" t="str">
        <f>'説明＆入力'!$F169</f>
        <v/>
      </c>
      <c r="K30" s="318"/>
      <c r="L30" s="318"/>
      <c r="M30" s="318"/>
      <c r="N30" s="319"/>
      <c r="O30" s="265"/>
      <c r="P30" s="266"/>
      <c r="Q30" s="267"/>
    </row>
    <row r="31" spans="1:17" ht="15" customHeight="1">
      <c r="A31" s="265">
        <f>'説明＆入力'!$C170</f>
        <v>0</v>
      </c>
      <c r="B31" s="266"/>
      <c r="C31" s="266"/>
      <c r="D31" s="266"/>
      <c r="E31" s="267"/>
      <c r="F31" s="268">
        <f>'説明＆入力'!$D170</f>
        <v>0</v>
      </c>
      <c r="G31" s="267"/>
      <c r="H31" s="315">
        <f>'説明＆入力'!$E170</f>
        <v>0</v>
      </c>
      <c r="I31" s="316"/>
      <c r="J31" s="317" t="str">
        <f>'説明＆入力'!$F170</f>
        <v/>
      </c>
      <c r="K31" s="318"/>
      <c r="L31" s="318"/>
      <c r="M31" s="318"/>
      <c r="N31" s="319"/>
      <c r="O31" s="265"/>
      <c r="P31" s="266"/>
      <c r="Q31" s="267"/>
    </row>
    <row r="32" spans="1:17" ht="15" customHeight="1">
      <c r="A32" s="265">
        <f>'説明＆入力'!$C171</f>
        <v>0</v>
      </c>
      <c r="B32" s="266"/>
      <c r="C32" s="266"/>
      <c r="D32" s="266"/>
      <c r="E32" s="267"/>
      <c r="F32" s="268">
        <f>'説明＆入力'!$D171</f>
        <v>0</v>
      </c>
      <c r="G32" s="267"/>
      <c r="H32" s="315">
        <f>'説明＆入力'!$E171</f>
        <v>0</v>
      </c>
      <c r="I32" s="316"/>
      <c r="J32" s="317" t="str">
        <f>'説明＆入力'!$F171</f>
        <v/>
      </c>
      <c r="K32" s="318"/>
      <c r="L32" s="318"/>
      <c r="M32" s="318"/>
      <c r="N32" s="319"/>
      <c r="O32" s="265"/>
      <c r="P32" s="266"/>
      <c r="Q32" s="267"/>
    </row>
    <row r="33" spans="1:17" ht="15" customHeight="1">
      <c r="A33" s="265">
        <f>'説明＆入力'!$C172</f>
        <v>0</v>
      </c>
      <c r="B33" s="266"/>
      <c r="C33" s="266"/>
      <c r="D33" s="266"/>
      <c r="E33" s="267"/>
      <c r="F33" s="268">
        <f>'説明＆入力'!$D172</f>
        <v>0</v>
      </c>
      <c r="G33" s="267"/>
      <c r="H33" s="315">
        <f>'説明＆入力'!$E172</f>
        <v>0</v>
      </c>
      <c r="I33" s="316"/>
      <c r="J33" s="317" t="str">
        <f>'説明＆入力'!$F172</f>
        <v/>
      </c>
      <c r="K33" s="318"/>
      <c r="L33" s="318"/>
      <c r="M33" s="318"/>
      <c r="N33" s="319"/>
      <c r="O33" s="265"/>
      <c r="P33" s="266"/>
      <c r="Q33" s="267"/>
    </row>
    <row r="34" spans="1:17" ht="15" customHeight="1">
      <c r="A34" s="265">
        <f>'説明＆入力'!$C173</f>
        <v>0</v>
      </c>
      <c r="B34" s="266"/>
      <c r="C34" s="266"/>
      <c r="D34" s="266"/>
      <c r="E34" s="267"/>
      <c r="F34" s="268">
        <f>'説明＆入力'!$D173</f>
        <v>0</v>
      </c>
      <c r="G34" s="267"/>
      <c r="H34" s="315">
        <f>'説明＆入力'!$E173</f>
        <v>0</v>
      </c>
      <c r="I34" s="316"/>
      <c r="J34" s="317" t="str">
        <f>'説明＆入力'!$F173</f>
        <v/>
      </c>
      <c r="K34" s="318"/>
      <c r="L34" s="318"/>
      <c r="M34" s="318"/>
      <c r="N34" s="319"/>
      <c r="O34" s="265"/>
      <c r="P34" s="266"/>
      <c r="Q34" s="267"/>
    </row>
    <row r="35" spans="1:17" ht="15" customHeight="1" thickBot="1">
      <c r="A35" s="296">
        <f>'説明＆入力'!$C174</f>
        <v>0</v>
      </c>
      <c r="B35" s="297"/>
      <c r="C35" s="297"/>
      <c r="D35" s="297"/>
      <c r="E35" s="216"/>
      <c r="F35" s="215">
        <f>'説明＆入力'!$D174</f>
        <v>0</v>
      </c>
      <c r="G35" s="216"/>
      <c r="H35" s="320">
        <f>'説明＆入力'!$E174</f>
        <v>0</v>
      </c>
      <c r="I35" s="321"/>
      <c r="J35" s="322" t="str">
        <f>'説明＆入力'!$F174</f>
        <v/>
      </c>
      <c r="K35" s="323"/>
      <c r="L35" s="323"/>
      <c r="M35" s="323"/>
      <c r="N35" s="324"/>
      <c r="O35" s="296"/>
      <c r="P35" s="297"/>
      <c r="Q35" s="216"/>
    </row>
    <row r="36" spans="1:17" ht="15" customHeight="1" thickBot="1">
      <c r="A36" s="302" t="s">
        <v>47</v>
      </c>
      <c r="B36" s="284"/>
      <c r="C36" s="284"/>
      <c r="D36" s="284"/>
      <c r="E36" s="284"/>
      <c r="F36" s="303"/>
      <c r="G36" s="303"/>
      <c r="H36" s="303"/>
      <c r="I36" s="303"/>
      <c r="J36" s="304">
        <f>SUM($J$21:$N$35)</f>
        <v>0</v>
      </c>
      <c r="K36" s="305"/>
      <c r="L36" s="305"/>
      <c r="M36" s="305"/>
      <c r="N36" s="306"/>
      <c r="O36" s="252"/>
      <c r="P36" s="253"/>
      <c r="Q36" s="307"/>
    </row>
    <row r="37" spans="1:17" ht="15" customHeight="1">
      <c r="A37" s="222" t="s">
        <v>30</v>
      </c>
      <c r="B37" s="279"/>
      <c r="C37" s="308" t="s">
        <v>50</v>
      </c>
      <c r="D37" s="309"/>
      <c r="E37" s="310"/>
      <c r="F37" s="311"/>
      <c r="G37" s="311"/>
      <c r="H37" s="286"/>
      <c r="I37" s="286"/>
      <c r="J37" s="312"/>
      <c r="K37" s="313"/>
      <c r="L37" s="313"/>
      <c r="M37" s="313"/>
      <c r="N37" s="314"/>
      <c r="O37" s="264"/>
      <c r="P37" s="202"/>
      <c r="Q37" s="203"/>
    </row>
    <row r="38" spans="1:17" ht="15" customHeight="1" thickBot="1">
      <c r="A38" s="225"/>
      <c r="B38" s="280"/>
      <c r="C38" s="296" t="s">
        <v>28</v>
      </c>
      <c r="D38" s="297"/>
      <c r="E38" s="216"/>
      <c r="F38" s="298"/>
      <c r="G38" s="298"/>
      <c r="H38" s="286"/>
      <c r="I38" s="286"/>
      <c r="J38" s="299"/>
      <c r="K38" s="300"/>
      <c r="L38" s="300"/>
      <c r="M38" s="300"/>
      <c r="N38" s="301"/>
      <c r="O38" s="214"/>
      <c r="P38" s="199"/>
      <c r="Q38" s="200"/>
    </row>
    <row r="39" spans="1:17" ht="15" customHeight="1" thickBot="1">
      <c r="A39" s="222" t="s">
        <v>31</v>
      </c>
      <c r="B39" s="279"/>
      <c r="C39" s="281"/>
      <c r="D39" s="282"/>
      <c r="E39" s="283"/>
      <c r="F39" s="284" t="s">
        <v>78</v>
      </c>
      <c r="G39" s="284"/>
      <c r="H39" s="285" t="s">
        <v>76</v>
      </c>
      <c r="I39" s="285"/>
      <c r="J39" s="249"/>
      <c r="K39" s="250"/>
      <c r="L39" s="250"/>
      <c r="M39" s="250"/>
      <c r="N39" s="251"/>
      <c r="O39" s="252"/>
      <c r="P39" s="253"/>
      <c r="Q39" s="254"/>
    </row>
    <row r="40" spans="1:17" ht="15" customHeight="1">
      <c r="A40" s="225"/>
      <c r="B40" s="280"/>
      <c r="C40" s="255" t="s">
        <v>29</v>
      </c>
      <c r="D40" s="256"/>
      <c r="E40" s="257"/>
      <c r="F40" s="286"/>
      <c r="G40" s="286"/>
      <c r="H40" s="287"/>
      <c r="I40" s="287"/>
      <c r="J40" s="288"/>
      <c r="K40" s="289"/>
      <c r="L40" s="289"/>
      <c r="M40" s="289"/>
      <c r="N40" s="290"/>
      <c r="O40" s="264"/>
      <c r="P40" s="202"/>
      <c r="Q40" s="203"/>
    </row>
    <row r="41" spans="1:17" ht="15" customHeight="1">
      <c r="A41" s="225"/>
      <c r="B41" s="280"/>
      <c r="C41" s="265" t="s">
        <v>59</v>
      </c>
      <c r="D41" s="266"/>
      <c r="E41" s="267"/>
      <c r="F41" s="274"/>
      <c r="G41" s="275"/>
      <c r="H41" s="269"/>
      <c r="I41" s="270"/>
      <c r="J41" s="276"/>
      <c r="K41" s="277"/>
      <c r="L41" s="277"/>
      <c r="M41" s="277"/>
      <c r="N41" s="278"/>
      <c r="O41" s="265"/>
      <c r="P41" s="266"/>
      <c r="Q41" s="267"/>
    </row>
    <row r="42" spans="1:17" ht="15" customHeight="1" thickBot="1">
      <c r="A42" s="225"/>
      <c r="B42" s="280"/>
      <c r="C42" s="214" t="s">
        <v>60</v>
      </c>
      <c r="D42" s="199"/>
      <c r="E42" s="200"/>
      <c r="F42" s="291"/>
      <c r="G42" s="292"/>
      <c r="H42" s="217"/>
      <c r="I42" s="218"/>
      <c r="J42" s="293"/>
      <c r="K42" s="294"/>
      <c r="L42" s="294"/>
      <c r="M42" s="294"/>
      <c r="N42" s="295"/>
      <c r="O42" s="214"/>
      <c r="P42" s="199"/>
      <c r="Q42" s="200"/>
    </row>
    <row r="43" spans="1:17" ht="15" customHeight="1" thickBot="1">
      <c r="A43" s="225"/>
      <c r="B43" s="280"/>
      <c r="C43" s="281"/>
      <c r="D43" s="282"/>
      <c r="E43" s="283"/>
      <c r="F43" s="284" t="s">
        <v>12</v>
      </c>
      <c r="G43" s="284"/>
      <c r="H43" s="284" t="s">
        <v>17</v>
      </c>
      <c r="I43" s="284"/>
      <c r="J43" s="249"/>
      <c r="K43" s="250"/>
      <c r="L43" s="250"/>
      <c r="M43" s="250"/>
      <c r="N43" s="251"/>
      <c r="O43" s="252"/>
      <c r="P43" s="253"/>
      <c r="Q43" s="254"/>
    </row>
    <row r="44" spans="1:17" ht="15" customHeight="1">
      <c r="A44" s="225"/>
      <c r="B44" s="280"/>
      <c r="C44" s="255" t="s">
        <v>32</v>
      </c>
      <c r="D44" s="256"/>
      <c r="E44" s="257"/>
      <c r="F44" s="258"/>
      <c r="G44" s="258"/>
      <c r="H44" s="259"/>
      <c r="I44" s="260"/>
      <c r="J44" s="261"/>
      <c r="K44" s="262"/>
      <c r="L44" s="262"/>
      <c r="M44" s="262"/>
      <c r="N44" s="263"/>
      <c r="O44" s="264"/>
      <c r="P44" s="202"/>
      <c r="Q44" s="203"/>
    </row>
    <row r="45" spans="1:17" ht="15" customHeight="1">
      <c r="A45" s="225"/>
      <c r="B45" s="280"/>
      <c r="C45" s="265" t="s">
        <v>33</v>
      </c>
      <c r="D45" s="266"/>
      <c r="E45" s="267"/>
      <c r="F45" s="268"/>
      <c r="G45" s="267"/>
      <c r="H45" s="269"/>
      <c r="I45" s="270"/>
      <c r="J45" s="271"/>
      <c r="K45" s="272"/>
      <c r="L45" s="272"/>
      <c r="M45" s="272"/>
      <c r="N45" s="273"/>
      <c r="O45" s="265"/>
      <c r="P45" s="266"/>
      <c r="Q45" s="267"/>
    </row>
    <row r="46" spans="1:17" ht="15" customHeight="1" thickBot="1">
      <c r="A46" s="225"/>
      <c r="B46" s="280"/>
      <c r="C46" s="214" t="s">
        <v>28</v>
      </c>
      <c r="D46" s="199"/>
      <c r="E46" s="200"/>
      <c r="F46" s="215"/>
      <c r="G46" s="216"/>
      <c r="H46" s="217"/>
      <c r="I46" s="218"/>
      <c r="J46" s="219"/>
      <c r="K46" s="220"/>
      <c r="L46" s="220"/>
      <c r="M46" s="220"/>
      <c r="N46" s="221"/>
      <c r="O46" s="214"/>
      <c r="P46" s="199"/>
      <c r="Q46" s="200"/>
    </row>
    <row r="47" spans="1:17" ht="15" customHeight="1">
      <c r="A47" s="222" t="s">
        <v>36</v>
      </c>
      <c r="B47" s="223"/>
      <c r="C47" s="223"/>
      <c r="D47" s="223"/>
      <c r="E47" s="223"/>
      <c r="F47" s="223"/>
      <c r="G47" s="223"/>
      <c r="H47" s="223"/>
      <c r="I47" s="224"/>
      <c r="J47" s="231" t="s">
        <v>58</v>
      </c>
      <c r="K47" s="232"/>
      <c r="L47" s="232"/>
      <c r="M47" s="232"/>
      <c r="N47" s="233"/>
      <c r="O47" s="234"/>
      <c r="P47" s="235"/>
      <c r="Q47" s="236"/>
    </row>
    <row r="48" spans="1:17" ht="15" customHeight="1">
      <c r="A48" s="225"/>
      <c r="B48" s="226"/>
      <c r="C48" s="226"/>
      <c r="D48" s="226"/>
      <c r="E48" s="226"/>
      <c r="F48" s="226"/>
      <c r="G48" s="226"/>
      <c r="H48" s="226"/>
      <c r="I48" s="227"/>
      <c r="J48" s="243">
        <f>J36+J37+J38+J40+J41+J42+J44+J45+J46</f>
        <v>0</v>
      </c>
      <c r="K48" s="244"/>
      <c r="L48" s="244"/>
      <c r="M48" s="244"/>
      <c r="N48" s="245"/>
      <c r="O48" s="237"/>
      <c r="P48" s="238"/>
      <c r="Q48" s="239"/>
    </row>
    <row r="49" spans="1:17" ht="15" customHeight="1" thickBot="1">
      <c r="A49" s="228"/>
      <c r="B49" s="229"/>
      <c r="C49" s="229"/>
      <c r="D49" s="229"/>
      <c r="E49" s="229"/>
      <c r="F49" s="229"/>
      <c r="G49" s="229"/>
      <c r="H49" s="229"/>
      <c r="I49" s="230"/>
      <c r="J49" s="246"/>
      <c r="K49" s="247"/>
      <c r="L49" s="247"/>
      <c r="M49" s="247"/>
      <c r="N49" s="248"/>
      <c r="O49" s="240"/>
      <c r="P49" s="241"/>
      <c r="Q49" s="242"/>
    </row>
    <row r="50" spans="1:17" ht="13.5" customHeight="1">
      <c r="A50" s="14" t="s">
        <v>41</v>
      </c>
      <c r="B50" s="34"/>
      <c r="C50" s="34"/>
      <c r="D50" s="34"/>
      <c r="E50" s="34"/>
    </row>
    <row r="51" spans="1:17" ht="18" customHeight="1">
      <c r="A51" s="198" t="s">
        <v>45</v>
      </c>
      <c r="B51" s="199"/>
      <c r="C51" s="199"/>
      <c r="D51" s="199"/>
      <c r="E51" s="200"/>
      <c r="F51" s="11" t="s">
        <v>55</v>
      </c>
      <c r="G51" s="12"/>
      <c r="H51" s="12"/>
      <c r="I51" s="12"/>
      <c r="J51" s="12"/>
      <c r="K51" s="12"/>
      <c r="L51" s="12"/>
      <c r="M51" s="12"/>
      <c r="N51" s="8"/>
      <c r="O51" s="204" t="s">
        <v>40</v>
      </c>
      <c r="P51" s="205"/>
      <c r="Q51" s="206"/>
    </row>
    <row r="52" spans="1:17" ht="18" customHeight="1">
      <c r="A52" s="201"/>
      <c r="B52" s="202"/>
      <c r="C52" s="202"/>
      <c r="D52" s="202"/>
      <c r="E52" s="203"/>
      <c r="F52" s="207" t="s">
        <v>56</v>
      </c>
      <c r="G52" s="208"/>
      <c r="H52" s="208"/>
      <c r="I52" s="208"/>
      <c r="J52" s="208"/>
      <c r="K52" s="208"/>
      <c r="L52" s="208"/>
      <c r="M52" s="208"/>
      <c r="N52" s="209"/>
      <c r="O52" s="210" t="s">
        <v>26</v>
      </c>
      <c r="P52" s="211"/>
      <c r="Q52" s="212"/>
    </row>
    <row r="53" spans="1:17" ht="13.5" customHeight="1">
      <c r="A53" s="32"/>
      <c r="B53" s="32"/>
      <c r="C53" s="32"/>
      <c r="D53" s="32"/>
      <c r="E53" s="32"/>
      <c r="F53" s="10"/>
      <c r="G53" s="10"/>
      <c r="H53" s="10"/>
      <c r="I53" s="10"/>
      <c r="J53" s="10"/>
      <c r="K53" s="10"/>
      <c r="L53" s="10"/>
      <c r="M53" s="10"/>
      <c r="N53" s="10"/>
      <c r="O53" s="33"/>
      <c r="P53" s="33"/>
      <c r="Q53" s="33"/>
    </row>
    <row r="54" spans="1:17" ht="13.5" customHeight="1">
      <c r="A54" s="4" t="s">
        <v>57</v>
      </c>
      <c r="C54" s="4" t="s">
        <v>37</v>
      </c>
    </row>
    <row r="55" spans="1:17" ht="13.5" customHeight="1">
      <c r="C55" s="4" t="s">
        <v>38</v>
      </c>
    </row>
    <row r="56" spans="1:17" ht="13.5" customHeight="1">
      <c r="C56" s="4" t="s">
        <v>39</v>
      </c>
    </row>
    <row r="57" spans="1:17" ht="13.5" customHeight="1"/>
    <row r="58" spans="1:17" ht="16.149999999999999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</row>
    <row r="59" spans="1:17" ht="13.5" customHeight="1"/>
    <row r="60" spans="1:17" ht="13.5" customHeight="1"/>
    <row r="61" spans="1:17" ht="13.5" customHeight="1"/>
    <row r="62" spans="1:17" ht="13.5" customHeight="1"/>
    <row r="63" spans="1:17" ht="18" customHeight="1"/>
    <row r="64" spans="1:17" ht="18" customHeight="1"/>
    <row r="65" ht="18" customHeight="1"/>
    <row r="66" ht="18" customHeight="1"/>
    <row r="67" ht="18" customHeight="1"/>
  </sheetData>
  <mergeCells count="173">
    <mergeCell ref="A51:E52"/>
    <mergeCell ref="O51:Q51"/>
    <mergeCell ref="F52:N52"/>
    <mergeCell ref="O52:Q52"/>
    <mergeCell ref="A58:Q58"/>
    <mergeCell ref="C46:E46"/>
    <mergeCell ref="F46:G46"/>
    <mergeCell ref="H46:I46"/>
    <mergeCell ref="J46:N46"/>
    <mergeCell ref="O46:Q46"/>
    <mergeCell ref="A47:I49"/>
    <mergeCell ref="J47:N47"/>
    <mergeCell ref="O47:Q49"/>
    <mergeCell ref="J48:N49"/>
    <mergeCell ref="J43:N43"/>
    <mergeCell ref="O43:Q43"/>
    <mergeCell ref="C44:E44"/>
    <mergeCell ref="F44:G44"/>
    <mergeCell ref="H44:I44"/>
    <mergeCell ref="J44:N44"/>
    <mergeCell ref="O44:Q44"/>
    <mergeCell ref="C45:E45"/>
    <mergeCell ref="F45:G45"/>
    <mergeCell ref="H45:I45"/>
    <mergeCell ref="J45:N45"/>
    <mergeCell ref="O45:Q45"/>
    <mergeCell ref="O40:Q40"/>
    <mergeCell ref="C41:E41"/>
    <mergeCell ref="F41:G41"/>
    <mergeCell ref="H41:I41"/>
    <mergeCell ref="J41:N41"/>
    <mergeCell ref="O41:Q41"/>
    <mergeCell ref="A39:B46"/>
    <mergeCell ref="C39:E39"/>
    <mergeCell ref="F39:G39"/>
    <mergeCell ref="H39:I39"/>
    <mergeCell ref="J39:N39"/>
    <mergeCell ref="O39:Q39"/>
    <mergeCell ref="C40:E40"/>
    <mergeCell ref="F40:G40"/>
    <mergeCell ref="H40:I40"/>
    <mergeCell ref="J40:N40"/>
    <mergeCell ref="C42:E42"/>
    <mergeCell ref="F42:G42"/>
    <mergeCell ref="H42:I42"/>
    <mergeCell ref="J42:N42"/>
    <mergeCell ref="O42:Q42"/>
    <mergeCell ref="C43:E43"/>
    <mergeCell ref="F43:G43"/>
    <mergeCell ref="H43:I43"/>
    <mergeCell ref="O37:Q37"/>
    <mergeCell ref="C38:E38"/>
    <mergeCell ref="F38:G38"/>
    <mergeCell ref="H38:I38"/>
    <mergeCell ref="J38:N38"/>
    <mergeCell ref="O38:Q38"/>
    <mergeCell ref="A36:E36"/>
    <mergeCell ref="F36:G36"/>
    <mergeCell ref="H36:I36"/>
    <mergeCell ref="J36:N36"/>
    <mergeCell ref="O36:Q36"/>
    <mergeCell ref="A37:B38"/>
    <mergeCell ref="C37:E37"/>
    <mergeCell ref="F37:G37"/>
    <mergeCell ref="H37:I37"/>
    <mergeCell ref="J37:N37"/>
    <mergeCell ref="A34:E34"/>
    <mergeCell ref="F34:G34"/>
    <mergeCell ref="H34:I34"/>
    <mergeCell ref="J34:N34"/>
    <mergeCell ref="O34:Q34"/>
    <mergeCell ref="A35:E35"/>
    <mergeCell ref="F35:G35"/>
    <mergeCell ref="H35:I35"/>
    <mergeCell ref="J35:N35"/>
    <mergeCell ref="O35:Q35"/>
    <mergeCell ref="A32:E32"/>
    <mergeCell ref="F32:G32"/>
    <mergeCell ref="H32:I32"/>
    <mergeCell ref="J32:N32"/>
    <mergeCell ref="O32:Q32"/>
    <mergeCell ref="A33:E33"/>
    <mergeCell ref="F33:G33"/>
    <mergeCell ref="H33:I33"/>
    <mergeCell ref="J33:N33"/>
    <mergeCell ref="O33:Q33"/>
    <mergeCell ref="A30:E30"/>
    <mergeCell ref="F30:G30"/>
    <mergeCell ref="H30:I30"/>
    <mergeCell ref="J30:N30"/>
    <mergeCell ref="O30:Q30"/>
    <mergeCell ref="A31:E31"/>
    <mergeCell ref="F31:G31"/>
    <mergeCell ref="H31:I31"/>
    <mergeCell ref="J31:N31"/>
    <mergeCell ref="O31:Q31"/>
    <mergeCell ref="A28:E28"/>
    <mergeCell ref="F28:G28"/>
    <mergeCell ref="H28:I28"/>
    <mergeCell ref="J28:N28"/>
    <mergeCell ref="O28:Q28"/>
    <mergeCell ref="A29:E29"/>
    <mergeCell ref="F29:G29"/>
    <mergeCell ref="H29:I29"/>
    <mergeCell ref="J29:N29"/>
    <mergeCell ref="O29:Q29"/>
    <mergeCell ref="A26:E26"/>
    <mergeCell ref="F26:G26"/>
    <mergeCell ref="H26:I26"/>
    <mergeCell ref="J26:N26"/>
    <mergeCell ref="O26:Q26"/>
    <mergeCell ref="A27:E27"/>
    <mergeCell ref="F27:G27"/>
    <mergeCell ref="H27:I27"/>
    <mergeCell ref="J27:N27"/>
    <mergeCell ref="O27:Q27"/>
    <mergeCell ref="A24:E24"/>
    <mergeCell ref="F24:G24"/>
    <mergeCell ref="H24:I24"/>
    <mergeCell ref="J24:N24"/>
    <mergeCell ref="O24:Q24"/>
    <mergeCell ref="A25:E25"/>
    <mergeCell ref="F25:G25"/>
    <mergeCell ref="H25:I25"/>
    <mergeCell ref="J25:N25"/>
    <mergeCell ref="O25:Q25"/>
    <mergeCell ref="A22:E22"/>
    <mergeCell ref="F22:G22"/>
    <mergeCell ref="H22:I22"/>
    <mergeCell ref="J22:N22"/>
    <mergeCell ref="O22:Q22"/>
    <mergeCell ref="A23:E23"/>
    <mergeCell ref="F23:G23"/>
    <mergeCell ref="H23:I23"/>
    <mergeCell ref="J23:N23"/>
    <mergeCell ref="O23:Q23"/>
    <mergeCell ref="A20:E20"/>
    <mergeCell ref="F20:G20"/>
    <mergeCell ref="H20:I20"/>
    <mergeCell ref="J20:N20"/>
    <mergeCell ref="O20:Q20"/>
    <mergeCell ref="A21:E21"/>
    <mergeCell ref="F21:G21"/>
    <mergeCell ref="H21:I21"/>
    <mergeCell ref="J21:N21"/>
    <mergeCell ref="O21:Q21"/>
    <mergeCell ref="A18:B18"/>
    <mergeCell ref="C18:E18"/>
    <mergeCell ref="F18:G18"/>
    <mergeCell ref="H18:K18"/>
    <mergeCell ref="L18:N18"/>
    <mergeCell ref="O18:Q18"/>
    <mergeCell ref="I14:K14"/>
    <mergeCell ref="M14:P14"/>
    <mergeCell ref="I15:K15"/>
    <mergeCell ref="M15:P15"/>
    <mergeCell ref="A16:F16"/>
    <mergeCell ref="A17:C17"/>
    <mergeCell ref="D17:I17"/>
    <mergeCell ref="J17:M17"/>
    <mergeCell ref="N17:Q17"/>
    <mergeCell ref="I11:K11"/>
    <mergeCell ref="M11:Q11"/>
    <mergeCell ref="I12:K12"/>
    <mergeCell ref="M12:Q12"/>
    <mergeCell ref="I13:K13"/>
    <mergeCell ref="M13:Q13"/>
    <mergeCell ref="A1:D1"/>
    <mergeCell ref="A3:Q4"/>
    <mergeCell ref="A6:E6"/>
    <mergeCell ref="A8:Q8"/>
    <mergeCell ref="I10:K10"/>
    <mergeCell ref="M10:Q10"/>
  </mergeCells>
  <phoneticPr fontId="2"/>
  <pageMargins left="0.59055118110236227" right="0.19685039370078741" top="0.59055118110236227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説明＆入力</vt:lpstr>
      <vt:lpstr>1枚目</vt:lpstr>
      <vt:lpstr>2枚目</vt:lpstr>
      <vt:lpstr>3枚目</vt:lpstr>
      <vt:lpstr>4枚目</vt:lpstr>
      <vt:lpstr>5枚目</vt:lpstr>
      <vt:lpstr>6枚目</vt:lpstr>
      <vt:lpstr>7枚目</vt:lpstr>
      <vt:lpstr>8枚目</vt:lpstr>
      <vt:lpstr>9枚目</vt:lpstr>
      <vt:lpstr>10枚目</vt:lpstr>
      <vt:lpstr>11枚目</vt:lpstr>
      <vt:lpstr>12枚目</vt:lpstr>
      <vt:lpstr>13枚目</vt:lpstr>
      <vt:lpstr>14枚目</vt:lpstr>
      <vt:lpstr>計算式が入ってない様式</vt:lpstr>
      <vt:lpstr>別紙10-2修理見積書</vt:lpstr>
      <vt:lpstr>'10枚目'!Print_Area</vt:lpstr>
      <vt:lpstr>'11枚目'!Print_Area</vt:lpstr>
      <vt:lpstr>'12枚目'!Print_Area</vt:lpstr>
      <vt:lpstr>'13枚目'!Print_Area</vt:lpstr>
      <vt:lpstr>'14枚目'!Print_Area</vt:lpstr>
      <vt:lpstr>'1枚目'!Print_Area</vt:lpstr>
      <vt:lpstr>'2枚目'!Print_Area</vt:lpstr>
      <vt:lpstr>'3枚目'!Print_Area</vt:lpstr>
      <vt:lpstr>'4枚目'!Print_Area</vt:lpstr>
      <vt:lpstr>'5枚目'!Print_Area</vt:lpstr>
      <vt:lpstr>'6枚目'!Print_Area</vt:lpstr>
      <vt:lpstr>'7枚目'!Print_Area</vt:lpstr>
      <vt:lpstr>'8枚目'!Print_Area</vt:lpstr>
      <vt:lpstr>'9枚目'!Print_Area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2022-07-29T02:22:34Z</dcterms:created>
  <dcterms:modified xsi:type="dcterms:W3CDTF">2022-09-09T02:47:41Z</dcterms:modified>
</cp:coreProperties>
</file>